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610" windowHeight="9765" tabRatio="638" activeTab="0"/>
  </bookViews>
  <sheets>
    <sheet name="establecimiento" sheetId="1" r:id="rId1"/>
    <sheet name="evaluación" sheetId="2" r:id="rId2"/>
    <sheet name="carro rojo" sheetId="3" r:id="rId3"/>
    <sheet name="resultado" sheetId="4" r:id="rId4"/>
  </sheets>
  <externalReferences>
    <externalReference r:id="rId7"/>
  </externalReferences>
  <definedNames>
    <definedName name="_xlnm._FilterDatabase" localSheetId="1" hidden="1">'evaluación'!$C$10:$J$94</definedName>
    <definedName name="_xlnm.Print_Area" localSheetId="2">'carro rojo'!#REF!</definedName>
    <definedName name="_xlnm.Print_Area" localSheetId="1">'evaluación'!$A$1:$F$94</definedName>
    <definedName name="_xlnm.Print_Titles" localSheetId="1">'evaluación'!$7:$10</definedName>
  </definedNames>
  <calcPr fullCalcOnLoad="1"/>
</workbook>
</file>

<file path=xl/sharedStrings.xml><?xml version="1.0" encoding="utf-8"?>
<sst xmlns="http://schemas.openxmlformats.org/spreadsheetml/2006/main" count="362" uniqueCount="275">
  <si>
    <t>Factor antihemofílico humano (factor VIII viralmente inactivo) o factor VIII recombinante, solución inyectable IV.</t>
  </si>
  <si>
    <t xml:space="preserve">Verificar: 1. Existencia del documento. 2. Sistema de registro y control. 3. Uso de documento de reporte oficial. 4. Directorio actualizado y su control. (Se deberá contar con mecanismos de referencia ó convenio para garantizar la valoración por parte de los servicios de ortopedia, odontología y psicología en caso de atención a pacientes hemofílicos). </t>
  </si>
  <si>
    <t>Verificar: 1. Existencia de manual de procedimientos en el área o traumatólogo. 2. Demostrar establecimiento de referencia y SRC. 3. Contar con Guía de Práctica Clínica de Diagnóstico y Tratamiento la enfermedad Von Willebrand.</t>
  </si>
  <si>
    <t xml:space="preserve">Realización de los siguientes estudios: biometría hemática con cuenta de plaquetas, 
Estudio de hemostasia: tiempo de trombina (TT), tiempo de sangrado, tiempo de protrombina (TP), tiempo de tromboplastina parcial (TTPa), cuantificación de factor VIII (y Von Willebrand) y IX, Determinación y detección de Inhibidor contra factor faltante (VIII ó IX). FvW:Ag, FvWRiCo, FVIII:C, identificación de los multimeros de factor de Enf. de Von Willebran.
química sanguínea, colesterol y triglicéridos, ácido úrico, calcio sérico, hemoglobina glucosilada (HbA1c), pruebas de funcionamiento hepático, examen general de orina, amiba en fresco, coproparasitoscópico,  estudios tiroideos T-3, T-4, TSH, proteína C reactiva, antiestreptolisinas, factor reumatoide, anticuerpos antinucleares, antígeno prostático; citoquímico de LCR y coaglutinación, cultivos microbiológicos: urocultivo, líquido cefalorraquídeo, vaginales, micóticos,  punta de catéter; tren de tinciones; velocidad de sedimentación globular; electrolitos séricos; antígeno de superficie para hepatitis B; cuerpos de inclusión en orina; elisa para VIH; toxoplasma, rubéola y citomegalovirus.
</t>
  </si>
  <si>
    <t xml:space="preserve">Verificar: 1. Realización de los estudios o demostrar establecimiento de referencia y sistema de referencia y contrarreferencia. 2. Registro de recepción de muestras. 3. Registro de entrega de resultados programada. 4. Demostrar 0% de diferimiento en  la realización de los estudios. (Perfil viral y biometría hemática completa, con cuenta de plaquetas y estudio de hemostasia en caso de atención de pacientes con hemofilia).
</t>
  </si>
  <si>
    <t xml:space="preserve">Verificar: 1. Limpieza e higiene de las instalaciones. 2. Que no existan humedad, cuarteaduras, orificios en plafones y paredes ni fugas de agua, gas o aire. 3. Contactos y apagadores sin cables sueltos. 4. Toma de oxígeno y aire empotrada en pared solo en caso de realizar estudios de contraste. (Se deberá contar con mecanismos de referencia ó convenio para garantizar la valoración de la atención a pacientes hemofílicos). </t>
  </si>
  <si>
    <t xml:space="preserve">1. Demostrar existencia, buen estado y funcionalidad,  o establecimiento de referencia y el sistema de referencia y contrarreferencia (SRC). 2. Verificar registros en expedientes clínicos y control del SRC para garantizar la valoración de la atención a pacientes hemofílicos. </t>
  </si>
  <si>
    <t>Verificar: 1.  En los expedientes del personal de todos los turnos buscar registros profesionales . 2. Constancias de participación en el Curso Avanzado de Apoyo Vital Pediátrico de (RCP) para el personal médico de terapia intensiva pediátrica. 3. Constancias de participación en el Curso de Reanimación Neonatal para los neonatólogos.  4. Programa de cobertura (de períodos vacacionales y de incidencias no programadas). Para la atención de pacientes con hemofilia el personal médico de pediatría deberá contar con evidencia documental de la capacitación en Enfermedades de la coagulación, adquiridas o hereditarias (ó en caso de existencia Hematólogo).</t>
  </si>
  <si>
    <t>F/C/A/CAUSES/HEMO_12E</t>
  </si>
  <si>
    <t>Hojas curvas: 1, 2, 3, 4.</t>
  </si>
  <si>
    <t>Solución Hartmann inyectable 500 ml.</t>
  </si>
  <si>
    <t>4239, 4324, 5252, 5253</t>
  </si>
  <si>
    <t>SUBSECRETARÍA DE INTEGRACIÓN Y DESARROLLO DEL SECTOR SALUD</t>
  </si>
  <si>
    <t>DIRECCIÓN GENERAL DE CALIDAD Y EDUCACIÓN EN SALUD</t>
  </si>
  <si>
    <t>DIRECCIÓN DE EVALUACIÓN DE LA CALIDAD</t>
  </si>
  <si>
    <t xml:space="preserve">SUBDIRECCIÓN DE ACREDITACIÓN </t>
  </si>
  <si>
    <t>ACREDITACIÓN COMO GARANTÍA DE CALIDAD</t>
  </si>
  <si>
    <t>SISTEMA NACIONAL DE ACREDITACIÓN DE ESTABLECIMIENTOS DE SALUD</t>
  </si>
  <si>
    <t>ESTABLECIMIENTOS DE SEGUNDO NIVEL. HOSPITALES/ HEMOFILIA</t>
  </si>
  <si>
    <t>FORMATO DE CAPTURA ELECTRÓNICA PARA LA AUDITORÍA DE PROCESOS. GUÍA DE AUDITORÍA.</t>
  </si>
  <si>
    <t>ACREDITACIÓN:</t>
  </si>
  <si>
    <t>REACREDITACIÓN:</t>
  </si>
  <si>
    <t>INFORMACIÓN DEL ESTABLECIMIENTO</t>
  </si>
  <si>
    <t xml:space="preserve">Entidad Federativa. </t>
  </si>
  <si>
    <t>Jurisdicción Sanitaria.</t>
  </si>
  <si>
    <t>Registro de CLUES.</t>
  </si>
  <si>
    <t>Número y fecha de expedición de Licencia Sanitaria.</t>
  </si>
  <si>
    <t>Nombre del establecimiento.</t>
  </si>
  <si>
    <t>Domicilio del Establecimiento.</t>
  </si>
  <si>
    <t>Nombre del(a) Director(a) del establecimiento</t>
  </si>
  <si>
    <t>Telefono y correo electrónico del Director:</t>
  </si>
  <si>
    <t>Nombre del Auditor Líder de la evaluación:</t>
  </si>
  <si>
    <t>Fecha de la visita de auditoría</t>
  </si>
  <si>
    <t>Personal médico de Urgencias</t>
  </si>
  <si>
    <t>Personal médico de Medicina Interna (Terapia Intensiva)</t>
  </si>
  <si>
    <t>Personal técnico para el Laboratorio de análisis clínicos</t>
  </si>
  <si>
    <t>Personal para Imagenología</t>
  </si>
  <si>
    <t>Circuito eléctrico conectado a planta de emergencia con arranque máximo de 15 segundos</t>
  </si>
  <si>
    <t>NOMBRE DE LOS AUDITORES FEDERALES QUE INTEGRAN AL EQUIPO DE AUDITORÍA:</t>
  </si>
  <si>
    <t>SUBDIRECCIÓN DE ACREDITACIÓN EN LA CALIDAD</t>
  </si>
  <si>
    <t>SISTEMA DE ACREDITACIÓN Y GARANTÍA DE CALIDAD</t>
  </si>
  <si>
    <t>ESTABLECIMIENTOS DE SEGUNDO NIVEL. HOSPITALES/HEMOFILIA</t>
  </si>
  <si>
    <t>FORMATO DE  CAPTURA ELECTRÓNICA PARA LA AUDITORIA DE PROCESOS. GUÍA DE AUDITORIA.</t>
  </si>
  <si>
    <t>Sólo cambie el valor asignado por 0 si alcanza el 99% o menos del criterio establecido o NA (No Aplica).</t>
  </si>
  <si>
    <t>NOTA cada NA requiere un ¿POR QUE? Con amplia justificación.</t>
  </si>
  <si>
    <t>ÁREA DE VERIFICACIÓN</t>
  </si>
  <si>
    <t>CONCEPTO</t>
  </si>
  <si>
    <t>CRITERIO</t>
  </si>
  <si>
    <t>Calif.</t>
  </si>
  <si>
    <t>Alcanzado</t>
  </si>
  <si>
    <t>NA</t>
  </si>
  <si>
    <t>Esperado</t>
  </si>
  <si>
    <t>Verificar existencia y suficiencia.</t>
  </si>
  <si>
    <t>Verificar existencia y funcionamiento.</t>
  </si>
  <si>
    <t>Equipo de punción lumbar.</t>
  </si>
  <si>
    <t>Ídem.</t>
  </si>
  <si>
    <t>Atención integral al paciente entre niveles de atención, relacionados con la capacidad instalada y las necesidades de cada paciente. REFERENCIA CONTRARREFERENCIA. *(19, 33)</t>
  </si>
  <si>
    <t xml:space="preserve">Se cuenta con lineamientos centrales o estatales para la referencia y contrarreferencia de pacientes. </t>
  </si>
  <si>
    <t>Se cumple el 85%  de la contrarreferencia de pacientes al primer nivel de atención .</t>
  </si>
  <si>
    <t>Revisión documental para analizar su cumplimiento.</t>
  </si>
  <si>
    <t>FISIOTERAPIA. Rehabilitación de fracturas y de parálisis facial.  *(15, 39, 65)</t>
  </si>
  <si>
    <t>Servicio de rehabilitación equipado, propio o de referencia.</t>
  </si>
  <si>
    <t>Verificar existencia y funcionamiento o demostrar documentalmente que se garantiza la atención del paciente hemofílico mediante convenio o servicio subrogado de rehabilitación.</t>
  </si>
  <si>
    <t xml:space="preserve">Personal técnico capacitado para rehabilitación en el servicio (propio). </t>
  </si>
  <si>
    <t>Verificar: 1. Plantilla de personal. 2.  Que el personal porte uniforme, gafete de identificación y que correspondan a la institución.</t>
  </si>
  <si>
    <t>Electroestimulador propio o de referencia y personal técnico capacitado para su uso.</t>
  </si>
  <si>
    <t>Verificar: 1. Existencia y funcionamiento o demostrar documentalmente establecimiento de referencia y el sistema de referencia y contrarreferencia. 2. Plantilla de personal, que el personal porte uniforme, gafete de identificación y que correspondan a la institución.</t>
  </si>
  <si>
    <t>Verificar: 1. Existencia de mínimo cinco paquetes de cada sutura. 2. Fecha de caducidad. 3. Sistema de abasto. 4. Empaques íntegros.</t>
  </si>
  <si>
    <t>Verificar: 1. Existencia. 2. Suficiencia.  3. Confirmar sistema de abasto con último pedido mensual surtido. 4. Fecha de caducidad. 5. Empaques íntegros.</t>
  </si>
  <si>
    <t>Control de los Residuos Peligrosos Biológico-Infecciosos.</t>
  </si>
  <si>
    <t>URGENCIAS. *(9, 10, 11,  53, 55, 65)</t>
  </si>
  <si>
    <t>Área de inyecciones, curaciones y sutura</t>
  </si>
  <si>
    <t>Verificar ubicación, condiciones generales y funcionalidad.</t>
  </si>
  <si>
    <t>Equipo de cirugía menor.</t>
  </si>
  <si>
    <t>Verificar: 1. Existencia mínimo dos equipos esterilizados en el área  2. Rótulo de fecha de esterilización del paquete (no mayor de 7 días). 3. Integridad y funcionamiento.</t>
  </si>
  <si>
    <t>Suturas: catgut, nylon y seda de tres ceros a un cero.</t>
  </si>
  <si>
    <t>Material de Curación y Antisépticos locales.</t>
  </si>
  <si>
    <t>Verificar: 1. Existencia de jabón, agua estéril,  sol. fisiológica, yodopovidona y alcohol. 2. Confirmar sistema de abasto con último pedido mensual surtido. 3. Gasas y apósitos con fecha de esterilización. 4. Membrete de los frascos y pescaderas fecha de llenado (no mayor de 24 horas) y caducidad de antisépticos.</t>
  </si>
  <si>
    <t>Lidocaína con epinefrina al 2%</t>
  </si>
  <si>
    <t>Verificar: 1. Existencia de mínimo dos frascos en el área. 2. Confirmar  sistema de abasto con último pedido mensual surtido. 3.  Fecha de caducidad. 4. Rótulo de fecha de la apertura del medicamento (no mayor de siete días).</t>
  </si>
  <si>
    <t>Jeringa de 1, 3, 5 y 10 ml. con agujas.</t>
  </si>
  <si>
    <t>Catéter central intravenoso subcutáneo con puerto de 8 y 10 Fr. (en caso de atención de pacientes hemofílicos).</t>
  </si>
  <si>
    <t>Toxoide tetánico e inmunoglobulina humana antitetánica.</t>
  </si>
  <si>
    <t>Verificar: 1. Existencia. 2. Suficiencia. 3. Sistema de abasto. 4. Fecha de caducidad.</t>
  </si>
  <si>
    <t>Vacuna antirrábica humana de cultivos celulares (VERO o PCEC).</t>
  </si>
  <si>
    <t>Inmunoglobulina humana antirrábica.</t>
  </si>
  <si>
    <t xml:space="preserve">Suero antiviperino. </t>
  </si>
  <si>
    <t xml:space="preserve">Verificar: 1. Existencia. 2. Condiciones de almacenamiento. 3. Suficiencia. 4. Sistema de abasto. 5. Fecha de caducidad. </t>
  </si>
  <si>
    <t>Suero antialacrán.</t>
  </si>
  <si>
    <t xml:space="preserve">Suero antiaraña. </t>
  </si>
  <si>
    <t>Vendas: de guata, de yeso y elásticas.</t>
  </si>
  <si>
    <t>Verificar existencia, suficiencia, sistema de abasto y vigencia.</t>
  </si>
  <si>
    <t>Tarja con trampa de yeso.</t>
  </si>
  <si>
    <t>Verificar: 1. Existencia, condiciones y accesibilidad. 2. Fecha de esterilización.</t>
  </si>
  <si>
    <t>Diagnóstico y tratamiento de esguince cervical, rodilla, muñeca y mano, codo, hombro, tobillo y pie.</t>
  </si>
  <si>
    <t>Buenas condiciones generales del área.</t>
  </si>
  <si>
    <t>Llave de tres vías.</t>
  </si>
  <si>
    <t>Verificar existencia, suficiencia y sistema de abasto.</t>
  </si>
  <si>
    <t xml:space="preserve">LABORATORIO DE ANÁLISIS CLÍNICOS. Requisitos generales.  </t>
  </si>
  <si>
    <t>Buenas condiciones generales del área y baños.</t>
  </si>
  <si>
    <t>Verificar: 1. Limpieza e higiene de las instalaciones. 2. Que no existan humedad, cuarteaduras, orificios en plafones y paredes ni fugas de agua, gas o aire. 3. Contactos y apagadores sin cables sueltos. 4.  En donde exista lavabo, deberá encontrarse el cartel de los 5 momentos del lavado de manos y evidenciar que el personal se lave las manos. 5. Existencia de insumos: jabón (líquido o gel), toallas desechables, papel sanitario y bote campana o pedal para basura. 6. Sanitarios por género. 7. Bitácora de limpieza actualizada y firmada por turno por supervisor o jefe del servicio.</t>
  </si>
  <si>
    <t>Verificar: 1. Existencia de contenedores (bolsas rojas, negras y contenedor hermético de punzocortantes). 2. Uso y separación de contenedores. 3. Señalización y circulación de contenedores. 4. Existencia de almacén temporal o destino final. 5. Separado y envasado, sin mezclar con residuos municipales. 6. Documentación del registro de movimiento y control de R.P.B.I. (bitácora actualizada, convenio con el prestador de servicio legalmente autorizado y calendario de recolección).</t>
  </si>
  <si>
    <t>Abasto de insumos para los equipos.</t>
  </si>
  <si>
    <t>Abasto de reactivos oportuno y completo.</t>
  </si>
  <si>
    <t xml:space="preserve">Verificar: 1. Existencia, suficiencia y control del abasto. 2. Vigencia de reactivos. </t>
  </si>
  <si>
    <t xml:space="preserve">CONTROL DE CALIDAD. Interno. </t>
  </si>
  <si>
    <t>Verificar registros de las evaluaciones, análisis, resultados y acciones emprendidas.</t>
  </si>
  <si>
    <t>CONTROL DE CALIDAD. Externo.</t>
  </si>
  <si>
    <t>Verificar: 1. Registros de las evaluaciones, resultados, análisis y acciones emprendidas. 2. Registro de la  congruencia de resultados  con los controles de calidad externos.</t>
  </si>
  <si>
    <t>Revisiones de seguridad del equipo y estructura del laboratorio de manera programada.</t>
  </si>
  <si>
    <t>Verificar: 1. Existencia y funcionamiento del equipo. 2. Bitácora de mantenimiento preventivo y correctivo. 2. Constancias.</t>
  </si>
  <si>
    <t>El personal del servicio cuenta con uniforme y gafete de identificación.</t>
  </si>
  <si>
    <t>Verificar que el personal porta uniforme y gafete de identificación correspondiente a la institución.</t>
  </si>
  <si>
    <t xml:space="preserve">IMAGENOLOGÍA. Requisitos generales.  *(8, 9, 12, 15, 41, 42, 43, 44, 53, 54, 62)   </t>
  </si>
  <si>
    <t xml:space="preserve">Desecho de líquidos y placas radiográficas </t>
  </si>
  <si>
    <t>Manual de procedimiento para desecho de residuos líquidos y placas radiográficas</t>
  </si>
  <si>
    <t>Equipo de rayos X propio o de referencia.</t>
  </si>
  <si>
    <t>Verificar existencia y funcionamiento o demostrar establecimiento de referencia y soporte del sistema de referencia y contrarreferencia.</t>
  </si>
  <si>
    <t>Equipo de ultrasonografía propio o de referencia.</t>
  </si>
  <si>
    <t>Medio de contraste endovenoso, por vías oral y rectal.</t>
  </si>
  <si>
    <t>Placas radiológicas y chasises de varios tamaños (de acuerdo con el estudio requerido).</t>
  </si>
  <si>
    <t>Verificar: 1. Existencia, suficiencia y sistema de abasto. 2. Registro de consumo diario y existencia de placas de acuerdo  con la demanda. 3. fecha de caducidad.</t>
  </si>
  <si>
    <t xml:space="preserve">Sanitario y vestidor para pacientes limpios, con agua y drenaje fluyendo. </t>
  </si>
  <si>
    <t xml:space="preserve">Verificar: 1. Existencia y condiciones. 2.Lavabo, deberá encontrarse el cartel de los 5 momentos del lavado de manos. 3. Existencia de insumos: jabón (líquido o gel), toallas desechables, papel sanitario y bote campana o pedal para basura. 4. Bitácora de limpieza firmada por supervisor o jefe de servicio. 2. Dotación suficiente de batas limpias para cada paciente. </t>
  </si>
  <si>
    <t>Se cuenta con mandil plomado.</t>
  </si>
  <si>
    <t>Verificar existencia, suficiencia, buen estado y uso por el personal.</t>
  </si>
  <si>
    <t>Comprobar la realización de estudios simples y contrastados: serie esofagogastro duodenal, urografía excretora, colon por enema y estudios de densitometría.</t>
  </si>
  <si>
    <t>Verificar registro de: 1. Estudios simples realizados diariamente. 2. Programación de estudios contrastados. 3. Realización de los estudios programados (sin diferimiento y en caso de haberlo que se registre justificación). 4. Demostrar establecimiento de referencia y SRC.</t>
  </si>
  <si>
    <t>Verificar registros de las evaluaciones, análisis y acciones emprendidas.</t>
  </si>
  <si>
    <t xml:space="preserve">CONTROL DE CALIDAD. Externo. </t>
  </si>
  <si>
    <t xml:space="preserve">Verificar registros de las evaluaciones, resultado, análisis de los resultados y acciones emprendidas. </t>
  </si>
  <si>
    <t>Revisiones de seguridad del equipo y estructura de  manera programada.</t>
  </si>
  <si>
    <t>Verificar: 1. Existencia de programa de seguridad. 2. Bitácora y constancias de acciones.</t>
  </si>
  <si>
    <t>Verificar que los integrantes del personal portan uniforme y gafete de identificación corresponden a la institución.</t>
  </si>
  <si>
    <t>El personal del servicio cuenta con dosímetro personal.</t>
  </si>
  <si>
    <t>Verificar: 1. Que los integrantes del personal portan su dosímetro y que éste corresponde al servidor. 2. Registros de entrega y lectura.</t>
  </si>
  <si>
    <t>OTROS ESTUDIOS AUXILIARES AL DIAGNÓSTICO. *(41, 42, 43, 44, 53, 54)</t>
  </si>
  <si>
    <t>Servicio de medicina nuclear para gamagrama tiroideo e yodo radioactivo propio o de referencia.</t>
  </si>
  <si>
    <t xml:space="preserve">Servicio de electroencefalografía  propio o de referencia. </t>
  </si>
  <si>
    <t xml:space="preserve">Equipo para endoscopía gastroenterológica propio o de referencia. </t>
  </si>
  <si>
    <t>Equipo de mastografía propio o de referencia.</t>
  </si>
  <si>
    <t>Equipo de densitometría calcánea o de muñeca propio o de referencia.</t>
  </si>
  <si>
    <t>LISTADO DE CLAVES DE MEDICAMENTOS DEL CAUSES. Evaluar en: BOTIQUÍN Y FARMACIA *(11, 67)</t>
  </si>
  <si>
    <t>Ácido aminocapróico tópico o intravenoso</t>
  </si>
  <si>
    <t>Comprobar documentalmente el proceso de adquisición y suministro del medicamento en caso de ser requerido para la atención de un paciente con hemofilia.</t>
  </si>
  <si>
    <t>Concentrado de proteínas humanas coagulables tópico.</t>
  </si>
  <si>
    <t>Concentrado de complejo protrombínico activado</t>
  </si>
  <si>
    <t>Desmopresina solución; aplicación intranasal e intravenosa.</t>
  </si>
  <si>
    <t>5238 5343 5344</t>
  </si>
  <si>
    <t>Factor anthemofilico humano IX, (Factor Ix viralmente inactivo) o Factor IX recombinante. solución inyectable IV.</t>
  </si>
  <si>
    <t>Factor VII alfa recombinado, solución inyectable.</t>
  </si>
  <si>
    <t>Complejo Factor VIII – Von Willebrand o Factor VIII de derivado plasmático de pureza intermedia que contenga factor de Von- Willebran</t>
  </si>
  <si>
    <t>Personal médico de Pediatría (Terapia Intensiva Pediátrica).   *(45)</t>
  </si>
  <si>
    <t>Se cuenta con personal médico y de enfermería capacitado para  garantizar la oferta de servicios las 24 horas en cuidados intensivos de pediatría para satisfacer la demanda de la  comunidad.</t>
  </si>
  <si>
    <t>URG</t>
  </si>
  <si>
    <t>Agua inyectable.</t>
  </si>
  <si>
    <t>Verificar existencia, sistema de abasto, control de caducidad de los medicamentos y su ubicación.</t>
  </si>
  <si>
    <t>Adrenalina (epinefrina) solución inyectable 1 mg / 1 ml.</t>
  </si>
  <si>
    <t xml:space="preserve">Amiodarona solución inyectable 150 mg / 3 ml. </t>
  </si>
  <si>
    <t>Atropina solución inyectable 1 mg /1 ml.</t>
  </si>
  <si>
    <t>Bicarbonato de sodio solución inyectable al 7.5% (0.75 g).</t>
  </si>
  <si>
    <t>Diazepam solución inyectable 10 mg / 2 ml.</t>
  </si>
  <si>
    <t>Dobutamina solución inyectable 250 mg.</t>
  </si>
  <si>
    <t>Dopamina solución inyectable 200 mg / 5 ml.</t>
  </si>
  <si>
    <t>Furosemide solución inyectable 20 mg / 2 ml.</t>
  </si>
  <si>
    <t>Gluconato de Calcio solución inyectable al 10%.</t>
  </si>
  <si>
    <t>Hidrocortisona solución inyectable 100 mg.</t>
  </si>
  <si>
    <t xml:space="preserve">Metilprednisolona solución inyectable 40 mg. </t>
  </si>
  <si>
    <t>Sulfato de Magnesio solución inyectable 1g / 10 ml.</t>
  </si>
  <si>
    <t>Lidocaína solución inyectable al 2%.</t>
  </si>
  <si>
    <t>Verificar: 1. Existencia, 2. Suficiencia, 3. Control de caducidad, 4. Ubicación. 5.Empaques integros.</t>
  </si>
  <si>
    <t>Sonda de aspiración.</t>
  </si>
  <si>
    <t>Jeringas de 5, 10, 20  ml.</t>
  </si>
  <si>
    <t>Agujas hipodérmicas.</t>
  </si>
  <si>
    <t>Equipo de venoclisis con microgotero.</t>
  </si>
  <si>
    <t>Equipo de venoclisis con normogotero.</t>
  </si>
  <si>
    <t>Lidocaína con atomizador manual al 10%.</t>
  </si>
  <si>
    <t>Verificar: 1. Existencia. 2. Vigencia. 3. Ubicación.</t>
  </si>
  <si>
    <t>Cánulas de Guedel: 3, 4, 5.</t>
  </si>
  <si>
    <t>Verificar: 1. Existencia. 2. Suficiencia. 3. Ubicación.</t>
  </si>
  <si>
    <t>Mango de laringoscopio.</t>
  </si>
  <si>
    <t>Verificar: 1. Existencia. 2. Suficiencia. 3. Funcionamiento del equipo. 4. Ubicación. 5. Pilas de repuesto.</t>
  </si>
  <si>
    <t xml:space="preserve">Verificar: 1. Existencia. 2. Suficiencia. 3. Ubicación. </t>
  </si>
  <si>
    <t>Guantes.</t>
  </si>
  <si>
    <t>Tela adhesiva.</t>
  </si>
  <si>
    <t>Extensión para oxígeno.</t>
  </si>
  <si>
    <t>Puntas nasales.</t>
  </si>
  <si>
    <t>Monitor-Desfibrilador con paletas para adulto y pediátricas.</t>
  </si>
  <si>
    <t xml:space="preserve">Verificar: 1. Existencia. 2. Verificación periódica de funcionamiento del equipo. 3. Ubicación. 4. Bitácora de mantenimiento. </t>
  </si>
  <si>
    <t>Tanque de oxígeno.</t>
  </si>
  <si>
    <t>Verificar existencia, control de caducidad de los medicamentos y su ubicación.</t>
  </si>
  <si>
    <t>Solución glucosada inyectable al 5% 250 ml.</t>
  </si>
  <si>
    <t>Responsable de la revisión de Carro Rojo.</t>
  </si>
  <si>
    <t>Verificar: 1. Bitácora de control de carro rojo firmada por el responsable de turno. 2. Registro histórico del abastecimiento oportuno y completo del contenido del carro rojo.</t>
  </si>
  <si>
    <t>Tabla 1</t>
  </si>
  <si>
    <t>Evaluación</t>
  </si>
  <si>
    <t>Puntaje esperado</t>
  </si>
  <si>
    <t>Puntaje alcanzado</t>
  </si>
  <si>
    <t>Acredita</t>
  </si>
  <si>
    <t xml:space="preserve">≥ 90% </t>
  </si>
  <si>
    <t>No Acredita</t>
  </si>
  <si>
    <t>&lt; 90%</t>
  </si>
  <si>
    <t>Calificación</t>
  </si>
  <si>
    <t>A PESAR DE LA PUNTUACIÓN OBTENIDA</t>
  </si>
  <si>
    <t>POR LA PUNTUACIÓN OBTENIDA</t>
  </si>
  <si>
    <t xml:space="preserve">No. </t>
  </si>
  <si>
    <t>Área de verificación</t>
  </si>
  <si>
    <t>Concepto</t>
  </si>
  <si>
    <t>Criterio</t>
  </si>
  <si>
    <t xml:space="preserve">CARRO ROJO: Contenido por cajón. PRIMER CAJÓN. </t>
  </si>
  <si>
    <t>Adenosina solución inyectable 6 mg/2 ml.</t>
  </si>
  <si>
    <t>Esmolol solución inyectable 2.5 g / 10 ml</t>
  </si>
  <si>
    <t>Midazolam solución inyectable 5 mg / ml</t>
  </si>
  <si>
    <t>Vecuronio solución inyectable 4 mg/ml.</t>
  </si>
  <si>
    <t>Glucosa solución inyectable al 50% (adultos y pediatría) 10% (neonatología).</t>
  </si>
  <si>
    <t>Nitroglicerina solución intravenosa 50 mg /10 ml</t>
  </si>
  <si>
    <t>Nitroprusiato de sodio solución inyectable 50 mg</t>
  </si>
  <si>
    <t>CARRO ROJO: Contenido por cajón. SEGUNDO CAJÓN.</t>
  </si>
  <si>
    <t>Parches para electrodo (adulto, pediátricos, neonatales).</t>
  </si>
  <si>
    <t>Catéter venoso central (4-7 fr)</t>
  </si>
  <si>
    <t>Catéter para vena periférica (17,18, 20, 22, 24 fr)</t>
  </si>
  <si>
    <t>CARRO ROJO: Contenido por cajón. TERCER CAJÓN.</t>
  </si>
  <si>
    <t>Cánulas endotraqueales: N° 2.5, 3.0, 3.5, 4.0, 4.5, 5.0, 6.5, 7.0, 7.5, 8.0, 8.5, 9.0, 9.5 mm. En caso de neonatos: 2.5 a 4.5 mm.</t>
  </si>
  <si>
    <t>Verificar: 1. Existencia, 2. Suficiencia, 3. Control de caducidad, 4. Ubicación. 5. Empaques integros.</t>
  </si>
  <si>
    <t>Cateter umbilical.</t>
  </si>
  <si>
    <t>Aguja intrósea (14,16,18).</t>
  </si>
  <si>
    <t>Guía metálica para cánulas endotraqueales (adulto y pediátrico).</t>
  </si>
  <si>
    <t>Hojas rectas: 0, 1, 2.</t>
  </si>
  <si>
    <t>CARRO ROJO: Contenido por cajón. CUARTO CAJÓN Y ANEXOS.</t>
  </si>
  <si>
    <t>Bolsa autoinflable para reanimación neonatal, pediátrica y adulto.</t>
  </si>
  <si>
    <t>Mascarillas: neonatales (prematuro, término), 2, 3.</t>
  </si>
  <si>
    <t>Mascarilla laríngea (1.0,1.5, 2.0,2.5,3.0,4.0). En UCIN solo número 1 y 1.5.</t>
  </si>
  <si>
    <t>Solución de cloruro de sodio inyectable al 0.9% 500 ml.</t>
  </si>
  <si>
    <t>Coloide solución inyectable      500 ml.</t>
  </si>
  <si>
    <t>Tabla de reanimación (Por lo menos 50 x 60 x 1.0 cm).</t>
  </si>
  <si>
    <t>Verificar existencia y ubicación, material no conductivo.</t>
  </si>
  <si>
    <t>URGENCIAS. (Se captura en la primera columna de la hoja CARRO ROJO).</t>
  </si>
  <si>
    <t>Verificar existencia o accesibilidad y que su contenido esté completo y vigente.</t>
  </si>
  <si>
    <t>Verificar limpieza de las instalaciones, que no existan humedad, cuarteaduras, orificios en plafones y paredes ni fugas de agua o aire. Cubículos de Aislados con climatización y sistema de presión negativa</t>
  </si>
  <si>
    <t>Camas-camilla de terapia intensiva.</t>
  </si>
  <si>
    <r>
      <t>Contactos eléctricos y enchufes, sin cables sueltos.</t>
    </r>
    <r>
      <rPr>
        <b/>
        <sz val="12"/>
        <rFont val="Arial"/>
        <family val="2"/>
      </rPr>
      <t xml:space="preserve"> </t>
    </r>
  </si>
  <si>
    <t>Tomas de oxígeno, aire y  succión por cama.</t>
  </si>
  <si>
    <t>Verificar existencia y funcionamiento: 1. Dos tomas de cada una de ellas por cama.</t>
  </si>
  <si>
    <t>Verificar: 1.- Existencia de contenedores de acuerdo con la NOM-087-ECOL-2002-RPBI. 2. Uso y separación de contenedores. 3. Señalización y circulación de contenedores. 4. Existencia de almacén temporal y destino final. 5. Documentación del registro de movimiento y control de RPBI (bitácora actualizada, convenio con el prestador de servicio legalmente autorizado, calendario de recolección).</t>
  </si>
  <si>
    <t>Espacios tributarios suficientes.</t>
  </si>
  <si>
    <t>Verificar espacios.</t>
  </si>
  <si>
    <t xml:space="preserve">Ventiladores. </t>
  </si>
  <si>
    <t>Verificar existencia (uno por cada camilla) y funcionamiento .</t>
  </si>
  <si>
    <t xml:space="preserve">Humidificador. </t>
  </si>
  <si>
    <t>Nebulizador.</t>
  </si>
  <si>
    <t>Verificar existencia.</t>
  </si>
  <si>
    <t xml:space="preserve">Verificar existencia y los registros de su uso en el expediente clínico. </t>
  </si>
  <si>
    <t xml:space="preserve">Verificar existencia, funcionamiento y su uso: Módulo de aseo de manos completo y funcional: Lavabo o tarja para aseo de manos con toma de agua corriente y despachador automatizado de "manos libres". Despachador automatizado de Jabón líquido desinfectante y dispensador deToallas de papel desechables para secado de manos en  los lavabos de todos los módulos de aseo de manos.  Bote de  pedal para basura mpal. </t>
  </si>
  <si>
    <t>Verificar que el personal médico y paramédico se lava las manos antes y después de revisar a un paciente.</t>
  </si>
  <si>
    <t>Verificar por muestreo que los integrantes del personal portan uniforme y gafete de identificación.</t>
  </si>
  <si>
    <t>Electrocardiógrafo.</t>
  </si>
  <si>
    <t>Modulo de Aseos de manos completo y funcional. Diferenciado del de aseo de material.</t>
  </si>
  <si>
    <t>Lavamanos con agua y sin fugas. Jabonera con despachador. Bote  pedal para basura.</t>
  </si>
  <si>
    <t>Identificación de pacientes en su persona, cama y expediente.</t>
  </si>
  <si>
    <t>El personal médico, paramédico y técnico del servicio cuenta con uniforme.</t>
  </si>
  <si>
    <t>Apoyo del laboratorio y rayos X las 24 horas.</t>
  </si>
  <si>
    <t>Circuito eléctrico conectado a planta de emergencia.</t>
  </si>
  <si>
    <t xml:space="preserve">Verificar existencia y funcionamiento: 1. Monitor de tres canales: frecuencia cardiaca con trazo ECG, frecuencia  respiratoria y tensión arterial (TA) no invasiva e invasiva, con brazalete neonatal, infantil y pediatrico para TA y oximetría de pulso. 2. Buen estado, funcionamiento e inclusión en el programa de mantenimiento preventivo. 3. Existencia de un monitor por espacio funcional. 4.- Proceso establecido, registrado y documentado de su aseo y limpieza. </t>
  </si>
  <si>
    <t>Revisiones programadas de seguridad del equipo y estructura del área.</t>
  </si>
  <si>
    <t>Verificar existencia y funcionamiento del equipo y la bitácora de mantenimiento preventivo y correctivo.</t>
  </si>
  <si>
    <t>Verificar de acuerdo al contenido de cada cajón.</t>
  </si>
  <si>
    <t>TERAPIA INTENSIVA PEDIÁTRICA. *(3,7,11)</t>
  </si>
  <si>
    <t>UTIP</t>
  </si>
  <si>
    <t>Monitores suficientes en buenas condiciones uno por paciente o por módulo de atención, con bitácora de mantenimiento preventivo.</t>
  </si>
  <si>
    <t xml:space="preserve">Verificar: 1. Existencia de contenedores de acuerdo con la norma. 2. Uso y separación de contenedores. 3. Señalización y circulación de contenedores. 4. Almacén temporal y destino final. </t>
  </si>
  <si>
    <t>Criterios de Ingreso y egreso.</t>
  </si>
  <si>
    <t>Protocolos para el manejo de Hemofilia y de las Principales patologías en la Terapia.</t>
  </si>
  <si>
    <t>Carro Rojo completo en la UTIP</t>
  </si>
  <si>
    <t>F/C/A/CAUSES/HEMO_12-13E</t>
  </si>
  <si>
    <t>Personal médico de Pediatría (Terapia intensiva pediátrica). Para la atención de pacientes con hemofilia se deberá comprobar la capacitación en Enfermedades de la coagulación, adquiridas o hereditarias (ó en caso de existencia Hematólogo).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</si>
</sst>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2"/>
      <name val="Arial"/>
      <family val="2"/>
    </font>
    <font>
      <b/>
      <sz val="11"/>
      <name val="Arial"/>
      <family val="2"/>
    </font>
    <font>
      <sz val="9"/>
      <name val="Arial"/>
      <family val="2"/>
    </font>
    <font>
      <b/>
      <sz val="8"/>
      <name val="Arial"/>
      <family val="2"/>
    </font>
    <font>
      <b/>
      <sz val="9"/>
      <name val="Arial"/>
      <family val="2"/>
    </font>
    <font>
      <sz val="10"/>
      <color indexed="8"/>
      <name val="Arial"/>
      <family val="2"/>
    </font>
    <font>
      <sz val="11"/>
      <name val="Arial"/>
      <family val="2"/>
    </font>
    <font>
      <b/>
      <sz val="11"/>
      <color indexed="9"/>
      <name val="Arial"/>
      <family val="2"/>
    </font>
    <font>
      <sz val="11"/>
      <color indexed="8"/>
      <name val="Arial"/>
      <family val="2"/>
    </font>
    <font>
      <sz val="12"/>
      <name val="Arial"/>
      <family val="2"/>
    </font>
    <font>
      <sz val="12"/>
      <color indexed="9"/>
      <name val="Arial"/>
      <family val="2"/>
    </font>
    <font>
      <sz val="8"/>
      <name val="Arial"/>
      <family val="2"/>
    </font>
    <font>
      <b/>
      <sz val="12"/>
      <color indexed="9"/>
      <name val="Arial"/>
      <family val="2"/>
    </font>
    <font>
      <b/>
      <sz val="14"/>
      <name val="Arial"/>
      <family val="2"/>
    </font>
    <font>
      <sz val="14"/>
      <name val="Arial"/>
      <family val="2"/>
    </font>
    <font>
      <b/>
      <sz val="11"/>
      <color indexed="8"/>
      <name val="Arial"/>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0070C0"/>
        <bgColor indexed="64"/>
      </patternFill>
    </fill>
    <fill>
      <patternFill patternType="solid">
        <fgColor rgb="FF0070C0"/>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07">
    <xf numFmtId="0" fontId="0" fillId="0" borderId="0" xfId="0" applyAlignment="1">
      <alignment/>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0" fillId="0" borderId="0" xfId="0" applyAlignment="1">
      <alignment horizontal="center"/>
    </xf>
    <xf numFmtId="0" fontId="21" fillId="0" borderId="0" xfId="0" applyFont="1" applyAlignment="1">
      <alignment horizontal="center"/>
    </xf>
    <xf numFmtId="0" fontId="0" fillId="0" borderId="0" xfId="0" applyFont="1" applyAlignment="1">
      <alignment horizontal="center" vertical="center"/>
    </xf>
    <xf numFmtId="0" fontId="23" fillId="0" borderId="0" xfId="0" applyFont="1" applyAlignment="1">
      <alignment horizontal="right" vertical="center"/>
    </xf>
    <xf numFmtId="0" fontId="0" fillId="0" borderId="10" xfId="0" applyBorder="1" applyAlignment="1">
      <alignment/>
    </xf>
    <xf numFmtId="0" fontId="23" fillId="0" borderId="11" xfId="0" applyFont="1" applyBorder="1" applyAlignment="1">
      <alignment horizontal="left"/>
    </xf>
    <xf numFmtId="0" fontId="23" fillId="0" borderId="0" xfId="0" applyFont="1" applyBorder="1" applyAlignment="1">
      <alignment horizontal="left"/>
    </xf>
    <xf numFmtId="0" fontId="22" fillId="0" borderId="0" xfId="0" applyFont="1" applyBorder="1" applyAlignment="1">
      <alignment horizontal="right" vertical="center"/>
    </xf>
    <xf numFmtId="0" fontId="23" fillId="0" borderId="0" xfId="0" applyFont="1" applyBorder="1" applyAlignment="1">
      <alignment horizontal="right" vertical="center"/>
    </xf>
    <xf numFmtId="0" fontId="0" fillId="16" borderId="12" xfId="0" applyFont="1" applyFill="1" applyBorder="1" applyAlignment="1">
      <alignment horizontal="right" vertical="center" wrapText="1"/>
    </xf>
    <xf numFmtId="0" fontId="0" fillId="16" borderId="12" xfId="0" applyFont="1" applyFill="1" applyBorder="1" applyAlignment="1">
      <alignment horizontal="right"/>
    </xf>
    <xf numFmtId="0" fontId="0" fillId="0" borderId="0" xfId="0" applyFont="1" applyAlignment="1">
      <alignment/>
    </xf>
    <xf numFmtId="0" fontId="25" fillId="0" borderId="0" xfId="0" applyFont="1" applyAlignment="1">
      <alignment/>
    </xf>
    <xf numFmtId="0" fontId="0" fillId="0" borderId="0" xfId="0" applyAlignment="1">
      <alignment horizontal="justify" vertical="center"/>
    </xf>
    <xf numFmtId="0" fontId="0" fillId="0" borderId="0" xfId="0" applyBorder="1" applyAlignment="1">
      <alignment/>
    </xf>
    <xf numFmtId="0" fontId="26" fillId="12" borderId="12" xfId="0" applyFont="1" applyFill="1" applyBorder="1" applyAlignment="1">
      <alignment horizontal="center" vertical="center"/>
    </xf>
    <xf numFmtId="0" fontId="26" fillId="12" borderId="12" xfId="0" applyFont="1" applyFill="1" applyBorder="1" applyAlignment="1">
      <alignment horizontal="center"/>
    </xf>
    <xf numFmtId="0" fontId="18" fillId="0" borderId="12" xfId="0" applyFont="1" applyFill="1" applyBorder="1" applyAlignment="1">
      <alignment horizontal="center" vertical="center"/>
    </xf>
    <xf numFmtId="0" fontId="27" fillId="12" borderId="12" xfId="0" applyFont="1" applyFill="1" applyBorder="1" applyAlignment="1">
      <alignment/>
    </xf>
    <xf numFmtId="0" fontId="20" fillId="0" borderId="12" xfId="0" applyFont="1" applyFill="1" applyBorder="1" applyAlignment="1">
      <alignment horizontal="center" vertical="center" wrapText="1"/>
    </xf>
    <xf numFmtId="0" fontId="25" fillId="0" borderId="12" xfId="0" applyFont="1" applyFill="1" applyBorder="1" applyAlignment="1">
      <alignment horizontal="justify" vertical="center" wrapText="1"/>
    </xf>
    <xf numFmtId="0" fontId="25" fillId="0" borderId="12" xfId="0" applyFont="1" applyFill="1" applyBorder="1" applyAlignment="1">
      <alignment horizontal="justify" vertical="center"/>
    </xf>
    <xf numFmtId="0" fontId="20" fillId="0" borderId="12" xfId="0" applyFont="1" applyFill="1" applyBorder="1" applyAlignment="1">
      <alignment horizontal="center" vertical="center"/>
    </xf>
    <xf numFmtId="0" fontId="20" fillId="0" borderId="12" xfId="0" applyFont="1" applyBorder="1" applyAlignment="1">
      <alignment horizontal="center" vertical="center"/>
    </xf>
    <xf numFmtId="0" fontId="25" fillId="0" borderId="12" xfId="0" applyFont="1" applyFill="1" applyBorder="1" applyAlignment="1">
      <alignment horizontal="justify" vertical="center" wrapText="1" shrinkToFit="1"/>
    </xf>
    <xf numFmtId="0" fontId="0" fillId="0" borderId="0" xfId="0" applyBorder="1" applyAlignment="1">
      <alignment horizontal="justify" vertical="center"/>
    </xf>
    <xf numFmtId="0" fontId="28" fillId="0" borderId="0" xfId="0" applyFont="1" applyBorder="1" applyAlignment="1">
      <alignment/>
    </xf>
    <xf numFmtId="0" fontId="28" fillId="0" borderId="0" xfId="0" applyFont="1" applyFill="1" applyBorder="1" applyAlignment="1">
      <alignment/>
    </xf>
    <xf numFmtId="0" fontId="20" fillId="0" borderId="0" xfId="0" applyFont="1" applyFill="1" applyBorder="1" applyAlignment="1">
      <alignment horizontal="center" vertical="center" wrapText="1"/>
    </xf>
    <xf numFmtId="0" fontId="28" fillId="0" borderId="0" xfId="0" applyFont="1" applyBorder="1" applyAlignment="1">
      <alignment horizontal="center"/>
    </xf>
    <xf numFmtId="0" fontId="25" fillId="0" borderId="13" xfId="0" applyFont="1" applyFill="1" applyBorder="1" applyAlignment="1">
      <alignment horizontal="center" vertical="center"/>
    </xf>
    <xf numFmtId="0" fontId="28" fillId="0" borderId="0" xfId="0" applyFont="1" applyBorder="1" applyAlignment="1">
      <alignment horizontal="justify" vertical="center"/>
    </xf>
    <xf numFmtId="0" fontId="18" fillId="0" borderId="0" xfId="0" applyFont="1" applyBorder="1" applyAlignment="1">
      <alignment/>
    </xf>
    <xf numFmtId="0" fontId="0" fillId="0" borderId="0" xfId="0" applyBorder="1" applyAlignment="1">
      <alignment vertical="center"/>
    </xf>
    <xf numFmtId="0" fontId="18" fillId="0" borderId="0" xfId="0" applyFont="1" applyBorder="1" applyAlignment="1">
      <alignment vertical="center"/>
    </xf>
    <xf numFmtId="0" fontId="28" fillId="0" borderId="0" xfId="0" applyFont="1" applyBorder="1" applyAlignment="1">
      <alignment/>
    </xf>
    <xf numFmtId="0" fontId="0" fillId="0" borderId="14" xfId="0" applyFont="1" applyFill="1" applyBorder="1" applyAlignment="1">
      <alignment vertical="center" wrapText="1"/>
    </xf>
    <xf numFmtId="9" fontId="0" fillId="0" borderId="12" xfId="0" applyNumberFormat="1" applyFont="1" applyBorder="1" applyAlignment="1">
      <alignment horizontal="center" vertical="center"/>
    </xf>
    <xf numFmtId="9" fontId="18" fillId="0" borderId="0" xfId="0" applyNumberFormat="1" applyFont="1" applyBorder="1" applyAlignment="1">
      <alignment/>
    </xf>
    <xf numFmtId="0" fontId="25" fillId="0" borderId="12" xfId="0" applyFont="1" applyFill="1" applyBorder="1" applyAlignment="1">
      <alignment horizontal="center" vertical="center" wrapText="1"/>
    </xf>
    <xf numFmtId="3" fontId="25" fillId="0" borderId="12" xfId="0" applyNumberFormat="1" applyFont="1" applyFill="1" applyBorder="1" applyAlignment="1">
      <alignment horizontal="center" vertical="center" wrapText="1"/>
    </xf>
    <xf numFmtId="0" fontId="31" fillId="12" borderId="15" xfId="0" applyFont="1" applyFill="1" applyBorder="1" applyAlignment="1">
      <alignment horizontal="center" vertical="center" wrapText="1"/>
    </xf>
    <xf numFmtId="0" fontId="28" fillId="0" borderId="0" xfId="0" applyFont="1" applyAlignment="1">
      <alignment horizontal="center" vertical="center"/>
    </xf>
    <xf numFmtId="0" fontId="29" fillId="12" borderId="15" xfId="0" applyFont="1" applyFill="1" applyBorder="1" applyAlignment="1">
      <alignment horizontal="center" vertical="center" textRotation="90" wrapText="1"/>
    </xf>
    <xf numFmtId="0" fontId="28" fillId="0" borderId="0" xfId="0" applyFont="1" applyAlignment="1">
      <alignment/>
    </xf>
    <xf numFmtId="0" fontId="28" fillId="0" borderId="15" xfId="0" applyFont="1" applyFill="1" applyBorder="1" applyAlignment="1">
      <alignment horizontal="justify" vertical="center"/>
    </xf>
    <xf numFmtId="0" fontId="28" fillId="0" borderId="15" xfId="0" applyFont="1" applyFill="1" applyBorder="1" applyAlignment="1">
      <alignment horizontal="center" vertical="center"/>
    </xf>
    <xf numFmtId="0" fontId="28" fillId="24" borderId="15" xfId="0" applyFont="1" applyFill="1" applyBorder="1" applyAlignment="1">
      <alignment horizontal="justify" vertical="center"/>
    </xf>
    <xf numFmtId="0" fontId="19" fillId="0" borderId="15" xfId="0" applyFont="1" applyFill="1" applyBorder="1" applyAlignment="1">
      <alignment horizontal="center" vertical="center"/>
    </xf>
    <xf numFmtId="0" fontId="25" fillId="25" borderId="12" xfId="0" applyFont="1" applyFill="1" applyBorder="1" applyAlignment="1">
      <alignment horizontal="justify" vertical="center" wrapText="1" shrinkToFit="1"/>
    </xf>
    <xf numFmtId="0" fontId="25" fillId="24" borderId="12" xfId="0" applyFont="1" applyFill="1" applyBorder="1" applyAlignment="1">
      <alignment horizontal="justify" vertical="center" wrapText="1" shrinkToFit="1"/>
    </xf>
    <xf numFmtId="0" fontId="33" fillId="0" borderId="15" xfId="0"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26" borderId="16" xfId="0" applyFont="1" applyFill="1" applyBorder="1" applyAlignment="1">
      <alignment vertical="center"/>
    </xf>
    <xf numFmtId="0" fontId="34" fillId="27" borderId="12" xfId="0" applyFont="1" applyFill="1" applyBorder="1" applyAlignment="1">
      <alignment/>
    </xf>
    <xf numFmtId="0" fontId="18" fillId="0" borderId="0" xfId="0" applyFont="1" applyBorder="1" applyAlignment="1">
      <alignment/>
    </xf>
    <xf numFmtId="0" fontId="0" fillId="0" borderId="0" xfId="0" applyFont="1" applyBorder="1" applyAlignment="1">
      <alignment horizontal="center"/>
    </xf>
    <xf numFmtId="0" fontId="18" fillId="28" borderId="0" xfId="0" applyFont="1" applyFill="1" applyBorder="1" applyAlignment="1">
      <alignment horizontal="center"/>
    </xf>
    <xf numFmtId="0" fontId="0" fillId="0" borderId="0" xfId="0" applyFont="1" applyBorder="1" applyAlignment="1">
      <alignment horizontal="center" vertical="center"/>
    </xf>
    <xf numFmtId="0" fontId="22" fillId="0" borderId="0" xfId="0" applyFont="1" applyBorder="1" applyAlignment="1">
      <alignment horizontal="center" vertical="center"/>
    </xf>
    <xf numFmtId="0" fontId="18" fillId="16" borderId="12" xfId="0" applyFont="1" applyFill="1" applyBorder="1" applyAlignment="1">
      <alignment horizontal="center" vertical="center"/>
    </xf>
    <xf numFmtId="0" fontId="24" fillId="0" borderId="12" xfId="0" applyFont="1" applyFill="1" applyBorder="1" applyAlignment="1">
      <alignment horizontal="center" vertical="center"/>
    </xf>
    <xf numFmtId="0" fontId="0" fillId="0" borderId="12" xfId="0" applyFont="1" applyBorder="1" applyAlignment="1">
      <alignment horizontal="justify" vertical="center"/>
    </xf>
    <xf numFmtId="0" fontId="0" fillId="0" borderId="12" xfId="0" applyFont="1" applyBorder="1" applyAlignment="1">
      <alignment horizontal="center"/>
    </xf>
    <xf numFmtId="0" fontId="0" fillId="0" borderId="12" xfId="0" applyBorder="1" applyAlignment="1">
      <alignment horizontal="center"/>
    </xf>
    <xf numFmtId="0" fontId="18" fillId="16"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25" fillId="0" borderId="17" xfId="0" applyFont="1" applyFill="1" applyBorder="1" applyAlignment="1">
      <alignment horizontal="center" vertical="center" wrapText="1" shrinkToFit="1"/>
    </xf>
    <xf numFmtId="0" fontId="25" fillId="0" borderId="13" xfId="0" applyFont="1" applyFill="1" applyBorder="1" applyAlignment="1">
      <alignment horizontal="center" vertical="center" wrapText="1" shrinkToFit="1"/>
    </xf>
    <xf numFmtId="0" fontId="25" fillId="0" borderId="18" xfId="0" applyFont="1" applyFill="1" applyBorder="1" applyAlignment="1">
      <alignment horizontal="center" vertical="center" wrapText="1" shrinkToFit="1"/>
    </xf>
    <xf numFmtId="0" fontId="18" fillId="0" borderId="0" xfId="0" applyFont="1" applyFill="1" applyBorder="1" applyAlignment="1">
      <alignment horizontal="center" vertical="center"/>
    </xf>
    <xf numFmtId="0" fontId="25" fillId="0" borderId="0" xfId="0" applyFont="1" applyBorder="1" applyAlignment="1">
      <alignment horizontal="center" vertical="center"/>
    </xf>
    <xf numFmtId="0" fontId="18" fillId="0" borderId="0" xfId="0" applyFont="1" applyBorder="1" applyAlignment="1">
      <alignment horizontal="right" vertical="center"/>
    </xf>
    <xf numFmtId="0" fontId="20" fillId="0" borderId="0" xfId="0" applyFont="1" applyBorder="1" applyAlignment="1">
      <alignment horizontal="center"/>
    </xf>
    <xf numFmtId="0" fontId="25" fillId="0" borderId="12" xfId="0" applyFont="1" applyFill="1" applyBorder="1" applyAlignment="1">
      <alignment horizontal="justify" vertical="center" wrapText="1" shrinkToFit="1"/>
    </xf>
    <xf numFmtId="0" fontId="25" fillId="0" borderId="12" xfId="0" applyFont="1" applyFill="1" applyBorder="1" applyAlignment="1">
      <alignment horizontal="justify" vertical="center"/>
    </xf>
    <xf numFmtId="0" fontId="20" fillId="26" borderId="19" xfId="0" applyFont="1" applyFill="1" applyBorder="1" applyAlignment="1">
      <alignment horizontal="center" vertical="center"/>
    </xf>
    <xf numFmtId="0" fontId="20" fillId="26" borderId="20" xfId="0" applyFont="1" applyFill="1" applyBorder="1" applyAlignment="1">
      <alignment horizontal="center" vertical="center"/>
    </xf>
    <xf numFmtId="0" fontId="25" fillId="0" borderId="12" xfId="0" applyFont="1" applyFill="1" applyBorder="1" applyAlignment="1">
      <alignment horizontal="justify" vertical="center" wrapText="1"/>
    </xf>
    <xf numFmtId="0" fontId="25" fillId="0" borderId="17" xfId="0" applyFont="1" applyFill="1" applyBorder="1" applyAlignment="1">
      <alignment horizontal="justify" vertical="center" wrapText="1"/>
    </xf>
    <xf numFmtId="0" fontId="25" fillId="0" borderId="13" xfId="0" applyFont="1" applyFill="1" applyBorder="1" applyAlignment="1">
      <alignment horizontal="justify" vertical="center" wrapText="1"/>
    </xf>
    <xf numFmtId="0" fontId="25" fillId="0" borderId="18" xfId="0" applyFont="1" applyFill="1" applyBorder="1" applyAlignment="1">
      <alignment horizontal="justify" vertical="center" wrapText="1"/>
    </xf>
    <xf numFmtId="0" fontId="25" fillId="0" borderId="17"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8" fillId="0" borderId="15"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32" fillId="0" borderId="0" xfId="0" applyFont="1" applyBorder="1" applyAlignment="1">
      <alignment horizontal="right" vertical="center"/>
    </xf>
    <xf numFmtId="0" fontId="32" fillId="0" borderId="24" xfId="0" applyFont="1" applyBorder="1" applyAlignment="1">
      <alignment horizontal="right" vertical="center"/>
    </xf>
    <xf numFmtId="1" fontId="0" fillId="0" borderId="25" xfId="0" applyNumberFormat="1" applyFont="1" applyBorder="1" applyAlignment="1">
      <alignment horizontal="center" vertical="center"/>
    </xf>
    <xf numFmtId="0" fontId="18" fillId="0" borderId="26" xfId="0" applyFont="1" applyBorder="1" applyAlignment="1">
      <alignment horizontal="center" vertical="center"/>
    </xf>
    <xf numFmtId="0" fontId="0" fillId="0" borderId="25" xfId="0" applyFont="1" applyBorder="1" applyAlignment="1">
      <alignment horizontal="center" vertical="center"/>
    </xf>
    <xf numFmtId="0" fontId="0" fillId="0" borderId="27" xfId="0" applyFont="1" applyFill="1" applyBorder="1" applyAlignment="1">
      <alignment horizontal="center" vertical="center" wrapText="1"/>
    </xf>
    <xf numFmtId="10" fontId="18" fillId="0" borderId="28" xfId="0" applyNumberFormat="1"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horizontal="justify" vertical="center"/>
    </xf>
    <xf numFmtId="0" fontId="0" fillId="0" borderId="0" xfId="0" applyFont="1" applyBorder="1" applyAlignment="1">
      <alignment/>
    </xf>
    <xf numFmtId="0" fontId="0" fillId="0" borderId="14" xfId="0" applyFont="1" applyBorder="1" applyAlignment="1">
      <alignment horizontal="center" vertical="center"/>
    </xf>
    <xf numFmtId="0" fontId="0" fillId="0" borderId="12" xfId="0" applyFont="1" applyBorder="1" applyAlignment="1">
      <alignment horizontal="center" vertical="center"/>
    </xf>
    <xf numFmtId="1" fontId="0" fillId="0" borderId="12" xfId="0" applyNumberFormat="1" applyFont="1" applyBorder="1" applyAlignment="1">
      <alignment horizontal="center" vertical="center"/>
    </xf>
    <xf numFmtId="0" fontId="23" fillId="0" borderId="0" xfId="0" applyFont="1" applyBorder="1" applyAlignment="1">
      <alignment horizontal="righ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1781175</xdr:colOff>
      <xdr:row>3</xdr:row>
      <xdr:rowOff>104775</xdr:rowOff>
    </xdr:to>
    <xdr:pic>
      <xdr:nvPicPr>
        <xdr:cNvPr id="1" name="2 Imagen"/>
        <xdr:cNvPicPr preferRelativeResize="1">
          <a:picLocks noChangeAspect="1"/>
        </xdr:cNvPicPr>
      </xdr:nvPicPr>
      <xdr:blipFill>
        <a:blip r:embed="rId1"/>
        <a:stretch>
          <a:fillRect/>
        </a:stretch>
      </xdr:blipFill>
      <xdr:spPr>
        <a:xfrm>
          <a:off x="76200" y="47625"/>
          <a:ext cx="20002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1866900</xdr:colOff>
      <xdr:row>53</xdr:row>
      <xdr:rowOff>0</xdr:rowOff>
    </xdr:from>
    <xdr:to>
      <xdr:col>3</xdr:col>
      <xdr:colOff>1419225</xdr:colOff>
      <xdr:row>53</xdr:row>
      <xdr:rowOff>0</xdr:rowOff>
    </xdr:to>
    <xdr:sp fLocksText="0">
      <xdr:nvSpPr>
        <xdr:cNvPr id="1" name="Text Box 7"/>
        <xdr:cNvSpPr txBox="1">
          <a:spLocks noChangeArrowheads="1"/>
        </xdr:cNvSpPr>
      </xdr:nvSpPr>
      <xdr:spPr>
        <a:xfrm>
          <a:off x="4505325" y="43291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1866900</xdr:colOff>
      <xdr:row>53</xdr:row>
      <xdr:rowOff>0</xdr:rowOff>
    </xdr:from>
    <xdr:to>
      <xdr:col>3</xdr:col>
      <xdr:colOff>1419225</xdr:colOff>
      <xdr:row>53</xdr:row>
      <xdr:rowOff>0</xdr:rowOff>
    </xdr:to>
    <xdr:sp fLocksText="0">
      <xdr:nvSpPr>
        <xdr:cNvPr id="2" name="Text Box 8"/>
        <xdr:cNvSpPr txBox="1">
          <a:spLocks noChangeArrowheads="1"/>
        </xdr:cNvSpPr>
      </xdr:nvSpPr>
      <xdr:spPr>
        <a:xfrm>
          <a:off x="4505325" y="432911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0</xdr:rowOff>
    </xdr:from>
    <xdr:to>
      <xdr:col>2</xdr:col>
      <xdr:colOff>1362075</xdr:colOff>
      <xdr:row>53</xdr:row>
      <xdr:rowOff>0</xdr:rowOff>
    </xdr:to>
    <xdr:pic>
      <xdr:nvPicPr>
        <xdr:cNvPr id="3" name="Picture 1"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xdr:from>
      <xdr:col>2</xdr:col>
      <xdr:colOff>0</xdr:colOff>
      <xdr:row>53</xdr:row>
      <xdr:rowOff>0</xdr:rowOff>
    </xdr:from>
    <xdr:to>
      <xdr:col>2</xdr:col>
      <xdr:colOff>1362075</xdr:colOff>
      <xdr:row>53</xdr:row>
      <xdr:rowOff>0</xdr:rowOff>
    </xdr:to>
    <xdr:pic>
      <xdr:nvPicPr>
        <xdr:cNvPr id="4" name="Picture 2"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xdr:from>
      <xdr:col>2</xdr:col>
      <xdr:colOff>0</xdr:colOff>
      <xdr:row>53</xdr:row>
      <xdr:rowOff>0</xdr:rowOff>
    </xdr:from>
    <xdr:to>
      <xdr:col>2</xdr:col>
      <xdr:colOff>1362075</xdr:colOff>
      <xdr:row>53</xdr:row>
      <xdr:rowOff>0</xdr:rowOff>
    </xdr:to>
    <xdr:pic>
      <xdr:nvPicPr>
        <xdr:cNvPr id="5" name="Picture 3"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xdr:from>
      <xdr:col>2</xdr:col>
      <xdr:colOff>0</xdr:colOff>
      <xdr:row>53</xdr:row>
      <xdr:rowOff>0</xdr:rowOff>
    </xdr:from>
    <xdr:to>
      <xdr:col>2</xdr:col>
      <xdr:colOff>1362075</xdr:colOff>
      <xdr:row>53</xdr:row>
      <xdr:rowOff>0</xdr:rowOff>
    </xdr:to>
    <xdr:pic>
      <xdr:nvPicPr>
        <xdr:cNvPr id="6" name="Picture 5"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xdr:from>
      <xdr:col>2</xdr:col>
      <xdr:colOff>0</xdr:colOff>
      <xdr:row>53</xdr:row>
      <xdr:rowOff>0</xdr:rowOff>
    </xdr:from>
    <xdr:to>
      <xdr:col>2</xdr:col>
      <xdr:colOff>1362075</xdr:colOff>
      <xdr:row>53</xdr:row>
      <xdr:rowOff>0</xdr:rowOff>
    </xdr:to>
    <xdr:pic>
      <xdr:nvPicPr>
        <xdr:cNvPr id="7" name="Picture 21"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xdr:from>
      <xdr:col>2</xdr:col>
      <xdr:colOff>0</xdr:colOff>
      <xdr:row>53</xdr:row>
      <xdr:rowOff>0</xdr:rowOff>
    </xdr:from>
    <xdr:to>
      <xdr:col>2</xdr:col>
      <xdr:colOff>1362075</xdr:colOff>
      <xdr:row>53</xdr:row>
      <xdr:rowOff>0</xdr:rowOff>
    </xdr:to>
    <xdr:pic>
      <xdr:nvPicPr>
        <xdr:cNvPr id="8" name="Picture 22"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xdr:from>
      <xdr:col>2</xdr:col>
      <xdr:colOff>0</xdr:colOff>
      <xdr:row>53</xdr:row>
      <xdr:rowOff>0</xdr:rowOff>
    </xdr:from>
    <xdr:to>
      <xdr:col>2</xdr:col>
      <xdr:colOff>1362075</xdr:colOff>
      <xdr:row>53</xdr:row>
      <xdr:rowOff>0</xdr:rowOff>
    </xdr:to>
    <xdr:pic>
      <xdr:nvPicPr>
        <xdr:cNvPr id="9" name="Picture 23"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xdr:from>
      <xdr:col>2</xdr:col>
      <xdr:colOff>0</xdr:colOff>
      <xdr:row>53</xdr:row>
      <xdr:rowOff>0</xdr:rowOff>
    </xdr:from>
    <xdr:to>
      <xdr:col>2</xdr:col>
      <xdr:colOff>1362075</xdr:colOff>
      <xdr:row>53</xdr:row>
      <xdr:rowOff>0</xdr:rowOff>
    </xdr:to>
    <xdr:pic>
      <xdr:nvPicPr>
        <xdr:cNvPr id="10" name="Picture 24" descr="SSA"/>
        <xdr:cNvPicPr preferRelativeResize="1">
          <a:picLocks noChangeAspect="1"/>
        </xdr:cNvPicPr>
      </xdr:nvPicPr>
      <xdr:blipFill>
        <a:blip r:embed="rId1"/>
        <a:stretch>
          <a:fillRect/>
        </a:stretch>
      </xdr:blipFill>
      <xdr:spPr>
        <a:xfrm>
          <a:off x="533400" y="43291125"/>
          <a:ext cx="1362075" cy="0"/>
        </a:xfrm>
        <a:prstGeom prst="rect">
          <a:avLst/>
        </a:prstGeom>
        <a:noFill/>
        <a:ln w="9525" cmpd="sng">
          <a:noFill/>
        </a:ln>
      </xdr:spPr>
    </xdr:pic>
    <xdr:clientData/>
  </xdr:twoCellAnchor>
  <xdr:twoCellAnchor editAs="oneCell">
    <xdr:from>
      <xdr:col>0</xdr:col>
      <xdr:colOff>66675</xdr:colOff>
      <xdr:row>0</xdr:row>
      <xdr:rowOff>28575</xdr:rowOff>
    </xdr:from>
    <xdr:to>
      <xdr:col>2</xdr:col>
      <xdr:colOff>1533525</xdr:colOff>
      <xdr:row>3</xdr:row>
      <xdr:rowOff>123825</xdr:rowOff>
    </xdr:to>
    <xdr:pic>
      <xdr:nvPicPr>
        <xdr:cNvPr id="11" name="12 Imagen"/>
        <xdr:cNvPicPr preferRelativeResize="1">
          <a:picLocks noChangeAspect="1"/>
        </xdr:cNvPicPr>
      </xdr:nvPicPr>
      <xdr:blipFill>
        <a:blip r:embed="rId2"/>
        <a:stretch>
          <a:fillRect/>
        </a:stretch>
      </xdr:blipFill>
      <xdr:spPr>
        <a:xfrm>
          <a:off x="66675" y="28575"/>
          <a:ext cx="2000250"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alidad.salud.gob.mx/doctos/calidad/cedulas%20junio%202010\GC\catarata.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ablecimiento"/>
      <sheetName val="evaluación"/>
      <sheetName val="carro rojo"/>
      <sheetName val="resultado"/>
      <sheetName val="informe de auditoría"/>
      <sheetName val="convenios"/>
      <sheetName val="bibliografía"/>
    </sheetNames>
    <sheetDataSet>
      <sheetData sheetId="1">
        <row r="42">
          <cell r="F42">
            <v>5</v>
          </cell>
        </row>
      </sheetData>
      <sheetData sheetId="3">
        <row r="26">
          <cell r="I26" t="str">
            <v>POR LA PUNTUACIÓN OBTENIDA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34"/>
  <sheetViews>
    <sheetView tabSelected="1" view="pageBreakPreview" zoomScaleNormal="75" zoomScaleSheetLayoutView="100" zoomScalePageLayoutView="0" workbookViewId="0" topLeftCell="A1">
      <selection activeCell="C24" sqref="C24:F24"/>
    </sheetView>
  </sheetViews>
  <sheetFormatPr defaultColWidth="11.421875" defaultRowHeight="12.75"/>
  <cols>
    <col min="1" max="1" width="4.421875" style="0" customWidth="1"/>
    <col min="2" max="2" width="42.28125" style="0" customWidth="1"/>
    <col min="3" max="3" width="13.8515625" style="0" customWidth="1"/>
    <col min="5" max="5" width="19.28125" style="0" customWidth="1"/>
    <col min="6" max="6" width="14.421875" style="0" customWidth="1"/>
    <col min="7" max="7" width="6.140625" style="0" customWidth="1"/>
  </cols>
  <sheetData>
    <row r="1" spans="1:13" ht="15.75">
      <c r="A1" s="106" t="s">
        <v>12</v>
      </c>
      <c r="B1" s="106"/>
      <c r="C1" s="106"/>
      <c r="D1" s="106"/>
      <c r="E1" s="106"/>
      <c r="F1" s="106"/>
      <c r="G1" s="106"/>
      <c r="H1" s="1"/>
      <c r="I1" s="1"/>
      <c r="J1" s="1"/>
      <c r="K1" s="1"/>
      <c r="L1" s="1"/>
      <c r="M1" s="1"/>
    </row>
    <row r="2" spans="1:13" ht="15.75">
      <c r="A2" s="106" t="s">
        <v>13</v>
      </c>
      <c r="B2" s="106"/>
      <c r="C2" s="106"/>
      <c r="D2" s="106"/>
      <c r="E2" s="106"/>
      <c r="F2" s="106"/>
      <c r="G2" s="106"/>
      <c r="H2" s="1"/>
      <c r="I2" s="1"/>
      <c r="J2" s="1"/>
      <c r="K2" s="1"/>
      <c r="L2" s="1"/>
      <c r="M2" s="1"/>
    </row>
    <row r="3" spans="1:13" ht="15.75">
      <c r="A3" s="106" t="s">
        <v>14</v>
      </c>
      <c r="B3" s="106"/>
      <c r="C3" s="106"/>
      <c r="D3" s="106"/>
      <c r="E3" s="106"/>
      <c r="F3" s="106"/>
      <c r="G3" s="106"/>
      <c r="H3" s="1"/>
      <c r="I3" s="1"/>
      <c r="J3" s="1"/>
      <c r="K3" s="1"/>
      <c r="L3" s="1"/>
      <c r="M3" s="1"/>
    </row>
    <row r="4" spans="1:13" ht="15.75">
      <c r="A4" s="106" t="s">
        <v>15</v>
      </c>
      <c r="B4" s="106"/>
      <c r="C4" s="106"/>
      <c r="D4" s="106"/>
      <c r="E4" s="106"/>
      <c r="F4" s="106"/>
      <c r="G4" s="106"/>
      <c r="H4" s="1"/>
      <c r="I4" s="1"/>
      <c r="J4" s="1"/>
      <c r="K4" s="1"/>
      <c r="L4" s="1"/>
      <c r="M4" s="1"/>
    </row>
    <row r="5" spans="1:13" ht="15.75">
      <c r="A5" s="106" t="s">
        <v>16</v>
      </c>
      <c r="B5" s="106"/>
      <c r="C5" s="106"/>
      <c r="D5" s="106"/>
      <c r="E5" s="106"/>
      <c r="F5" s="106"/>
      <c r="G5" s="106"/>
      <c r="H5" s="1"/>
      <c r="I5" s="1"/>
      <c r="J5" s="1"/>
      <c r="K5" s="1"/>
      <c r="L5" s="1"/>
      <c r="M5" s="1"/>
    </row>
    <row r="6" spans="1:7" ht="12.75">
      <c r="A6" s="60" t="s">
        <v>17</v>
      </c>
      <c r="B6" s="60"/>
      <c r="C6" s="60"/>
      <c r="D6" s="60"/>
      <c r="E6" s="60"/>
      <c r="F6" s="60"/>
      <c r="G6" s="60"/>
    </row>
    <row r="7" spans="1:13" ht="15">
      <c r="A7" s="61" t="s">
        <v>18</v>
      </c>
      <c r="B7" s="61"/>
      <c r="C7" s="61"/>
      <c r="D7" s="61"/>
      <c r="E7" s="61"/>
      <c r="F7" s="61"/>
      <c r="G7" s="61"/>
      <c r="H7" s="2"/>
      <c r="I7" s="2"/>
      <c r="J7" s="2"/>
      <c r="K7" s="2"/>
      <c r="L7" s="2"/>
      <c r="M7" s="2"/>
    </row>
    <row r="8" spans="1:13" ht="15">
      <c r="A8" s="62" t="s">
        <v>19</v>
      </c>
      <c r="B8" s="62"/>
      <c r="C8" s="62"/>
      <c r="D8" s="62"/>
      <c r="E8" s="62"/>
      <c r="F8" s="62"/>
      <c r="G8" s="62"/>
      <c r="H8" s="3"/>
      <c r="I8" s="3"/>
      <c r="J8" s="3"/>
      <c r="K8" s="3"/>
      <c r="L8" s="3"/>
      <c r="M8" s="3"/>
    </row>
    <row r="9" spans="2:13" ht="12.75">
      <c r="B9" s="4"/>
      <c r="C9" s="4"/>
      <c r="D9" s="5"/>
      <c r="E9" s="5"/>
      <c r="F9" s="63" t="s">
        <v>273</v>
      </c>
      <c r="G9" s="63"/>
      <c r="H9" s="6"/>
      <c r="I9" s="6"/>
      <c r="J9" s="6"/>
      <c r="K9" s="6"/>
      <c r="L9" s="6"/>
      <c r="M9" s="6"/>
    </row>
    <row r="10" spans="2:7" ht="12.75">
      <c r="B10" s="7" t="s">
        <v>20</v>
      </c>
      <c r="C10" s="8"/>
      <c r="D10" s="9"/>
      <c r="E10" s="10" t="s">
        <v>21</v>
      </c>
      <c r="F10" s="8"/>
      <c r="G10" s="11"/>
    </row>
    <row r="11" spans="3:7" ht="12.75">
      <c r="C11" s="12"/>
      <c r="D11" s="12"/>
      <c r="E11" s="12"/>
      <c r="F11" s="12"/>
      <c r="G11" s="12"/>
    </row>
    <row r="12" spans="2:6" ht="12.75">
      <c r="B12" s="64" t="s">
        <v>22</v>
      </c>
      <c r="C12" s="64"/>
      <c r="D12" s="64"/>
      <c r="E12" s="64"/>
      <c r="F12" s="64"/>
    </row>
    <row r="13" spans="2:6" ht="12.75">
      <c r="B13" s="13" t="s">
        <v>23</v>
      </c>
      <c r="C13" s="65"/>
      <c r="D13" s="65"/>
      <c r="E13" s="65"/>
      <c r="F13" s="65"/>
    </row>
    <row r="14" spans="2:6" ht="12.75">
      <c r="B14" s="13" t="s">
        <v>24</v>
      </c>
      <c r="C14" s="65"/>
      <c r="D14" s="65"/>
      <c r="E14" s="65"/>
      <c r="F14" s="65"/>
    </row>
    <row r="15" spans="2:6" ht="12.75">
      <c r="B15" s="13" t="s">
        <v>25</v>
      </c>
      <c r="C15" s="65"/>
      <c r="D15" s="65"/>
      <c r="E15" s="65"/>
      <c r="F15" s="65"/>
    </row>
    <row r="16" spans="2:6" ht="25.5">
      <c r="B16" s="13" t="s">
        <v>26</v>
      </c>
      <c r="C16" s="65"/>
      <c r="D16" s="65"/>
      <c r="E16" s="65"/>
      <c r="F16" s="65"/>
    </row>
    <row r="17" spans="2:6" ht="12.75">
      <c r="B17" s="13" t="s">
        <v>27</v>
      </c>
      <c r="C17" s="65"/>
      <c r="D17" s="65"/>
      <c r="E17" s="65"/>
      <c r="F17" s="65"/>
    </row>
    <row r="18" spans="2:6" ht="12.75">
      <c r="B18" s="13" t="s">
        <v>28</v>
      </c>
      <c r="C18" s="65"/>
      <c r="D18" s="65"/>
      <c r="E18" s="65"/>
      <c r="F18" s="65"/>
    </row>
    <row r="19" spans="2:6" ht="12.75">
      <c r="B19" s="14" t="s">
        <v>29</v>
      </c>
      <c r="C19" s="65"/>
      <c r="D19" s="65"/>
      <c r="E19" s="65"/>
      <c r="F19" s="65"/>
    </row>
    <row r="20" spans="2:6" ht="12.75">
      <c r="B20" s="13" t="s">
        <v>30</v>
      </c>
      <c r="C20" s="65"/>
      <c r="D20" s="65"/>
      <c r="E20" s="65"/>
      <c r="F20" s="65"/>
    </row>
    <row r="21" spans="2:6" ht="12.75">
      <c r="B21" s="13" t="s">
        <v>31</v>
      </c>
      <c r="C21" s="67"/>
      <c r="D21" s="67"/>
      <c r="E21" s="67"/>
      <c r="F21" s="67"/>
    </row>
    <row r="22" spans="2:6" ht="12.75">
      <c r="B22" s="13" t="s">
        <v>32</v>
      </c>
      <c r="C22" s="67"/>
      <c r="D22" s="67"/>
      <c r="E22" s="67"/>
      <c r="F22" s="67"/>
    </row>
    <row r="23" spans="2:6" ht="12.75">
      <c r="B23" s="69"/>
      <c r="C23" s="66" t="s">
        <v>33</v>
      </c>
      <c r="D23" s="66"/>
      <c r="E23" s="66"/>
      <c r="F23" s="66"/>
    </row>
    <row r="24" spans="2:6" ht="12.75">
      <c r="B24" s="69"/>
      <c r="C24" s="66" t="s">
        <v>34</v>
      </c>
      <c r="D24" s="66"/>
      <c r="E24" s="66"/>
      <c r="F24" s="66"/>
    </row>
    <row r="25" spans="2:6" ht="58.5" customHeight="1">
      <c r="B25" s="69"/>
      <c r="C25" s="70" t="s">
        <v>274</v>
      </c>
      <c r="D25" s="70"/>
      <c r="E25" s="70"/>
      <c r="F25" s="70"/>
    </row>
    <row r="26" spans="2:6" ht="12.75">
      <c r="B26" s="69"/>
      <c r="C26" s="66" t="s">
        <v>35</v>
      </c>
      <c r="D26" s="66"/>
      <c r="E26" s="66"/>
      <c r="F26" s="66"/>
    </row>
    <row r="27" spans="2:6" ht="12.75">
      <c r="B27" s="69"/>
      <c r="C27" s="66" t="s">
        <v>36</v>
      </c>
      <c r="D27" s="66"/>
      <c r="E27" s="66"/>
      <c r="F27" s="66"/>
    </row>
    <row r="28" spans="2:6" ht="30.75" customHeight="1">
      <c r="B28" s="69"/>
      <c r="C28" s="66" t="s">
        <v>37</v>
      </c>
      <c r="D28" s="66"/>
      <c r="E28" s="66"/>
      <c r="F28" s="66"/>
    </row>
    <row r="29" spans="2:6" ht="12.75" customHeight="1">
      <c r="B29" s="15"/>
      <c r="C29" s="15"/>
      <c r="D29" s="15"/>
      <c r="E29" s="15"/>
      <c r="F29" s="15"/>
    </row>
    <row r="30" spans="2:6" ht="12.75">
      <c r="B30" s="64" t="s">
        <v>38</v>
      </c>
      <c r="C30" s="64"/>
      <c r="D30" s="64"/>
      <c r="E30" s="64"/>
      <c r="F30" s="64"/>
    </row>
    <row r="31" spans="2:6" ht="12.75">
      <c r="B31" s="68"/>
      <c r="C31" s="68"/>
      <c r="D31" s="68"/>
      <c r="E31" s="68"/>
      <c r="F31" s="68"/>
    </row>
    <row r="32" spans="2:6" ht="12.75">
      <c r="B32" s="68"/>
      <c r="C32" s="68"/>
      <c r="D32" s="68"/>
      <c r="E32" s="68"/>
      <c r="F32" s="68"/>
    </row>
    <row r="33" spans="2:6" ht="12.75">
      <c r="B33" s="68"/>
      <c r="C33" s="68"/>
      <c r="D33" s="68"/>
      <c r="E33" s="68"/>
      <c r="F33" s="68"/>
    </row>
    <row r="34" spans="2:6" ht="12.75">
      <c r="B34" s="68"/>
      <c r="C34" s="68"/>
      <c r="D34" s="68"/>
      <c r="E34" s="68"/>
      <c r="F34" s="68"/>
    </row>
  </sheetData>
  <sheetProtection selectLockedCells="1" selectUnlockedCells="1"/>
  <mergeCells count="32">
    <mergeCell ref="C23:F23"/>
    <mergeCell ref="C24:F24"/>
    <mergeCell ref="C25:F25"/>
    <mergeCell ref="B33:F33"/>
    <mergeCell ref="B34:F34"/>
    <mergeCell ref="C26:F26"/>
    <mergeCell ref="C27:F27"/>
    <mergeCell ref="C28:F28"/>
    <mergeCell ref="B30:F30"/>
    <mergeCell ref="B31:F31"/>
    <mergeCell ref="B32:F32"/>
    <mergeCell ref="B23:B28"/>
    <mergeCell ref="C15:F15"/>
    <mergeCell ref="C16:F16"/>
    <mergeCell ref="C17:F17"/>
    <mergeCell ref="C18:F18"/>
    <mergeCell ref="C19:F19"/>
    <mergeCell ref="C20:F20"/>
    <mergeCell ref="C21:F21"/>
    <mergeCell ref="C22:F22"/>
    <mergeCell ref="A7:G7"/>
    <mergeCell ref="A8:G8"/>
    <mergeCell ref="F9:G9"/>
    <mergeCell ref="B12:F12"/>
    <mergeCell ref="C13:F13"/>
    <mergeCell ref="C14:F14"/>
    <mergeCell ref="A1:G1"/>
    <mergeCell ref="A2:G2"/>
    <mergeCell ref="A3:G3"/>
    <mergeCell ref="A4:G4"/>
    <mergeCell ref="A5:G5"/>
    <mergeCell ref="A6:G6"/>
  </mergeCells>
  <printOptions horizontalCentered="1"/>
  <pageMargins left="0.5118055555555555" right="0.5118055555555555" top="0.9840277777777777" bottom="0.9840277777777777" header="0.5118055555555555" footer="0.5118055555555555"/>
  <pageSetup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J97"/>
  <sheetViews>
    <sheetView view="pageBreakPreview" zoomScale="86" zoomScaleNormal="75" zoomScaleSheetLayoutView="86" zoomScalePageLayoutView="0" workbookViewId="0" topLeftCell="A1">
      <selection activeCell="E99" sqref="E99"/>
    </sheetView>
  </sheetViews>
  <sheetFormatPr defaultColWidth="11.421875" defaultRowHeight="12.75"/>
  <cols>
    <col min="1" max="1" width="2.7109375" style="0" customWidth="1"/>
    <col min="2" max="2" width="5.28125" style="16" customWidth="1"/>
    <col min="3" max="3" width="31.57421875" style="17" customWidth="1"/>
    <col min="4" max="4" width="38.00390625" style="0" customWidth="1"/>
    <col min="5" max="5" width="54.28125" style="0" customWidth="1"/>
    <col min="6" max="6" width="6.00390625" style="0" customWidth="1"/>
    <col min="7" max="7" width="11.421875" style="18" customWidth="1"/>
    <col min="8" max="10" width="11.421875" style="18" hidden="1" customWidth="1"/>
    <col min="11" max="16384" width="11.421875" style="18" customWidth="1"/>
  </cols>
  <sheetData>
    <row r="1" spans="1:6" ht="12.75">
      <c r="A1" s="106" t="s">
        <v>12</v>
      </c>
      <c r="B1" s="106"/>
      <c r="C1" s="106"/>
      <c r="D1" s="106"/>
      <c r="E1" s="106"/>
      <c r="F1" s="106"/>
    </row>
    <row r="2" spans="1:6" ht="15.75" customHeight="1">
      <c r="A2" s="106" t="s">
        <v>13</v>
      </c>
      <c r="B2" s="106"/>
      <c r="C2" s="106"/>
      <c r="D2" s="106"/>
      <c r="E2" s="106"/>
      <c r="F2" s="106"/>
    </row>
    <row r="3" spans="1:6" ht="15.75" customHeight="1">
      <c r="A3" s="106" t="s">
        <v>14</v>
      </c>
      <c r="B3" s="106"/>
      <c r="C3" s="106"/>
      <c r="D3" s="106"/>
      <c r="E3" s="106"/>
      <c r="F3" s="106"/>
    </row>
    <row r="4" spans="1:6" ht="15.75" customHeight="1">
      <c r="A4" s="106" t="s">
        <v>39</v>
      </c>
      <c r="B4" s="106"/>
      <c r="C4" s="106"/>
      <c r="D4" s="106"/>
      <c r="E4" s="106"/>
      <c r="F4" s="106"/>
    </row>
    <row r="5" spans="1:6" ht="15.75" customHeight="1">
      <c r="A5" s="106" t="s">
        <v>40</v>
      </c>
      <c r="B5" s="106"/>
      <c r="C5" s="106"/>
      <c r="D5" s="106"/>
      <c r="E5" s="106"/>
      <c r="F5" s="106"/>
    </row>
    <row r="6" spans="1:6" ht="15.75" customHeight="1">
      <c r="A6" s="74" t="s">
        <v>41</v>
      </c>
      <c r="B6" s="74"/>
      <c r="C6" s="74"/>
      <c r="D6" s="74"/>
      <c r="E6" s="74"/>
      <c r="F6" s="74"/>
    </row>
    <row r="7" spans="1:6" ht="15.75" customHeight="1">
      <c r="A7" s="62" t="s">
        <v>42</v>
      </c>
      <c r="B7" s="62"/>
      <c r="C7" s="62"/>
      <c r="D7" s="62"/>
      <c r="E7" s="62"/>
      <c r="F7" s="62"/>
    </row>
    <row r="8" spans="1:6" ht="15.75" customHeight="1">
      <c r="A8" s="75" t="s">
        <v>43</v>
      </c>
      <c r="B8" s="75"/>
      <c r="C8" s="75"/>
      <c r="D8" s="75"/>
      <c r="E8" s="75"/>
      <c r="F8" s="75"/>
    </row>
    <row r="9" spans="1:6" ht="15.75" customHeight="1">
      <c r="A9" s="62" t="s">
        <v>44</v>
      </c>
      <c r="B9" s="62"/>
      <c r="C9" s="62"/>
      <c r="D9" s="62"/>
      <c r="E9" s="76" t="s">
        <v>8</v>
      </c>
      <c r="F9" s="76"/>
    </row>
    <row r="10" spans="1:10" ht="19.5" customHeight="1">
      <c r="A10" s="77"/>
      <c r="B10" s="77"/>
      <c r="C10" s="19" t="s">
        <v>45</v>
      </c>
      <c r="D10" s="19" t="s">
        <v>46</v>
      </c>
      <c r="E10" s="19" t="s">
        <v>47</v>
      </c>
      <c r="F10" s="20" t="s">
        <v>48</v>
      </c>
      <c r="H10" s="21" t="s">
        <v>49</v>
      </c>
      <c r="I10" s="21" t="s">
        <v>50</v>
      </c>
      <c r="J10" s="21" t="s">
        <v>51</v>
      </c>
    </row>
    <row r="11" spans="1:10" ht="106.5" customHeight="1">
      <c r="A11" s="22"/>
      <c r="B11" s="23">
        <v>1</v>
      </c>
      <c r="C11" s="78" t="s">
        <v>56</v>
      </c>
      <c r="D11" s="25" t="s">
        <v>57</v>
      </c>
      <c r="E11" s="28" t="s">
        <v>1</v>
      </c>
      <c r="F11" s="26">
        <v>5</v>
      </c>
      <c r="H11" s="27">
        <f>IF(F11=I11,J11)</f>
        <v>5</v>
      </c>
      <c r="I11" s="27">
        <f>IF(F11="NA","NA",J11)</f>
        <v>5</v>
      </c>
      <c r="J11" s="26">
        <v>5</v>
      </c>
    </row>
    <row r="12" spans="1:10" ht="84.75" customHeight="1">
      <c r="A12" s="22"/>
      <c r="B12" s="23">
        <f>B11+1</f>
        <v>2</v>
      </c>
      <c r="C12" s="78"/>
      <c r="D12" s="25" t="s">
        <v>58</v>
      </c>
      <c r="E12" s="28" t="s">
        <v>59</v>
      </c>
      <c r="F12" s="26">
        <v>5</v>
      </c>
      <c r="H12" s="27">
        <f>IF(F12=I12,J12)</f>
        <v>5</v>
      </c>
      <c r="I12" s="27">
        <f>IF(F12="NA","NA",J12)</f>
        <v>5</v>
      </c>
      <c r="J12" s="26">
        <v>5</v>
      </c>
    </row>
    <row r="13" spans="1:10" ht="59.25" customHeight="1">
      <c r="A13" s="22"/>
      <c r="B13" s="23">
        <f aca="true" t="shared" si="0" ref="B13:B76">B12+1</f>
        <v>3</v>
      </c>
      <c r="C13" s="82" t="s">
        <v>60</v>
      </c>
      <c r="D13" s="25" t="s">
        <v>61</v>
      </c>
      <c r="E13" s="28" t="s">
        <v>62</v>
      </c>
      <c r="F13" s="26">
        <v>1</v>
      </c>
      <c r="H13" s="27">
        <f>IF(F13=I13,J13)</f>
        <v>1</v>
      </c>
      <c r="I13" s="27">
        <f>IF(F13="NA","NA",J13)</f>
        <v>1</v>
      </c>
      <c r="J13" s="26">
        <v>1</v>
      </c>
    </row>
    <row r="14" spans="1:10" ht="49.5" customHeight="1">
      <c r="A14" s="22"/>
      <c r="B14" s="23">
        <f t="shared" si="0"/>
        <v>4</v>
      </c>
      <c r="C14" s="82"/>
      <c r="D14" s="25" t="s">
        <v>63</v>
      </c>
      <c r="E14" s="28" t="s">
        <v>64</v>
      </c>
      <c r="F14" s="26">
        <v>1</v>
      </c>
      <c r="H14" s="27">
        <f>IF(F14=I14,J14)</f>
        <v>1</v>
      </c>
      <c r="I14" s="27">
        <f>IF(F14="NA","NA",J14)</f>
        <v>1</v>
      </c>
      <c r="J14" s="26">
        <v>1</v>
      </c>
    </row>
    <row r="15" spans="1:10" ht="81.75" customHeight="1">
      <c r="A15" s="22"/>
      <c r="B15" s="23">
        <f t="shared" si="0"/>
        <v>5</v>
      </c>
      <c r="C15" s="82"/>
      <c r="D15" s="25" t="s">
        <v>65</v>
      </c>
      <c r="E15" s="28" t="s">
        <v>66</v>
      </c>
      <c r="F15" s="26">
        <v>1</v>
      </c>
      <c r="H15" s="27">
        <f>IF(F15=I15,J15)</f>
        <v>1</v>
      </c>
      <c r="I15" s="27">
        <f>IF(F15="NA","NA",J15)</f>
        <v>1</v>
      </c>
      <c r="J15" s="26">
        <v>1</v>
      </c>
    </row>
    <row r="16" spans="1:10" ht="33.75" customHeight="1">
      <c r="A16" s="22"/>
      <c r="B16" s="23">
        <f t="shared" si="0"/>
        <v>6</v>
      </c>
      <c r="C16" s="86" t="s">
        <v>70</v>
      </c>
      <c r="D16" s="28" t="s">
        <v>71</v>
      </c>
      <c r="E16" s="28" t="s">
        <v>72</v>
      </c>
      <c r="F16" s="26">
        <v>1</v>
      </c>
      <c r="H16" s="27">
        <f aca="true" t="shared" si="1" ref="H16:H22">IF(F16=I16,J16)</f>
        <v>1</v>
      </c>
      <c r="I16" s="27">
        <f aca="true" t="shared" si="2" ref="I16:I22">IF(F16="NA","NA",J16)</f>
        <v>1</v>
      </c>
      <c r="J16" s="26">
        <v>1</v>
      </c>
    </row>
    <row r="17" spans="1:10" ht="67.5" customHeight="1">
      <c r="A17" s="22"/>
      <c r="B17" s="23">
        <f t="shared" si="0"/>
        <v>7</v>
      </c>
      <c r="C17" s="87"/>
      <c r="D17" s="28" t="s">
        <v>73</v>
      </c>
      <c r="E17" s="25" t="s">
        <v>74</v>
      </c>
      <c r="F17" s="26">
        <v>1</v>
      </c>
      <c r="H17" s="27">
        <f t="shared" si="1"/>
        <v>1</v>
      </c>
      <c r="I17" s="27">
        <f t="shared" si="2"/>
        <v>1</v>
      </c>
      <c r="J17" s="26">
        <v>1</v>
      </c>
    </row>
    <row r="18" spans="1:10" ht="52.5" customHeight="1">
      <c r="A18" s="22"/>
      <c r="B18" s="23">
        <f t="shared" si="0"/>
        <v>8</v>
      </c>
      <c r="C18" s="87"/>
      <c r="D18" s="28" t="s">
        <v>75</v>
      </c>
      <c r="E18" s="25" t="s">
        <v>67</v>
      </c>
      <c r="F18" s="26">
        <v>1</v>
      </c>
      <c r="H18" s="27">
        <f t="shared" si="1"/>
        <v>1</v>
      </c>
      <c r="I18" s="27">
        <f t="shared" si="2"/>
        <v>1</v>
      </c>
      <c r="J18" s="26">
        <v>1</v>
      </c>
    </row>
    <row r="19" spans="1:10" ht="113.25" customHeight="1">
      <c r="A19" s="22"/>
      <c r="B19" s="23">
        <f t="shared" si="0"/>
        <v>9</v>
      </c>
      <c r="C19" s="87"/>
      <c r="D19" s="25" t="s">
        <v>76</v>
      </c>
      <c r="E19" s="25" t="s">
        <v>77</v>
      </c>
      <c r="F19" s="26">
        <v>1</v>
      </c>
      <c r="H19" s="27">
        <f t="shared" si="1"/>
        <v>1</v>
      </c>
      <c r="I19" s="27">
        <f t="shared" si="2"/>
        <v>1</v>
      </c>
      <c r="J19" s="26">
        <v>1</v>
      </c>
    </row>
    <row r="20" spans="1:10" s="29" customFormat="1" ht="81" customHeight="1">
      <c r="A20" s="22"/>
      <c r="B20" s="23">
        <f t="shared" si="0"/>
        <v>10</v>
      </c>
      <c r="C20" s="87"/>
      <c r="D20" s="28" t="s">
        <v>78</v>
      </c>
      <c r="E20" s="25" t="s">
        <v>79</v>
      </c>
      <c r="F20" s="26">
        <v>1</v>
      </c>
      <c r="H20" s="27">
        <f t="shared" si="1"/>
        <v>1</v>
      </c>
      <c r="I20" s="27">
        <f t="shared" si="2"/>
        <v>1</v>
      </c>
      <c r="J20" s="26">
        <v>1</v>
      </c>
    </row>
    <row r="21" spans="1:10" ht="53.25" customHeight="1">
      <c r="A21" s="22"/>
      <c r="B21" s="23">
        <f t="shared" si="0"/>
        <v>11</v>
      </c>
      <c r="C21" s="87"/>
      <c r="D21" s="25" t="s">
        <v>80</v>
      </c>
      <c r="E21" s="25" t="s">
        <v>68</v>
      </c>
      <c r="F21" s="26">
        <v>1</v>
      </c>
      <c r="H21" s="27">
        <f t="shared" si="1"/>
        <v>1</v>
      </c>
      <c r="I21" s="27">
        <f t="shared" si="2"/>
        <v>1</v>
      </c>
      <c r="J21" s="26">
        <v>1</v>
      </c>
    </row>
    <row r="22" spans="1:10" ht="53.25" customHeight="1">
      <c r="A22" s="22"/>
      <c r="B22" s="23">
        <f t="shared" si="0"/>
        <v>12</v>
      </c>
      <c r="C22" s="87"/>
      <c r="D22" s="25" t="s">
        <v>81</v>
      </c>
      <c r="E22" s="25" t="s">
        <v>68</v>
      </c>
      <c r="F22" s="26">
        <v>5</v>
      </c>
      <c r="H22" s="27">
        <f t="shared" si="1"/>
        <v>5</v>
      </c>
      <c r="I22" s="27">
        <f t="shared" si="2"/>
        <v>5</v>
      </c>
      <c r="J22" s="26">
        <v>5</v>
      </c>
    </row>
    <row r="23" spans="1:10" ht="34.5" customHeight="1">
      <c r="A23" s="22"/>
      <c r="B23" s="23">
        <f t="shared" si="0"/>
        <v>13</v>
      </c>
      <c r="C23" s="87"/>
      <c r="D23" s="28" t="s">
        <v>82</v>
      </c>
      <c r="E23" s="28" t="s">
        <v>83</v>
      </c>
      <c r="F23" s="26">
        <v>5</v>
      </c>
      <c r="H23" s="27">
        <f aca="true" t="shared" si="3" ref="H23:H33">IF(F23=I23,J23)</f>
        <v>5</v>
      </c>
      <c r="I23" s="27">
        <f aca="true" t="shared" si="4" ref="I23:I33">IF(F23="NA","NA",J23)</f>
        <v>5</v>
      </c>
      <c r="J23" s="26">
        <v>5</v>
      </c>
    </row>
    <row r="24" spans="1:10" ht="38.25" customHeight="1">
      <c r="A24" s="22"/>
      <c r="B24" s="23">
        <f t="shared" si="0"/>
        <v>14</v>
      </c>
      <c r="C24" s="87"/>
      <c r="D24" s="28" t="s">
        <v>84</v>
      </c>
      <c r="E24" s="28" t="s">
        <v>55</v>
      </c>
      <c r="F24" s="26">
        <v>1</v>
      </c>
      <c r="H24" s="27">
        <f t="shared" si="3"/>
        <v>1</v>
      </c>
      <c r="I24" s="27">
        <f t="shared" si="4"/>
        <v>1</v>
      </c>
      <c r="J24" s="26">
        <v>1</v>
      </c>
    </row>
    <row r="25" spans="1:10" ht="24" customHeight="1">
      <c r="A25" s="22"/>
      <c r="B25" s="23">
        <f t="shared" si="0"/>
        <v>15</v>
      </c>
      <c r="C25" s="87"/>
      <c r="D25" s="28" t="s">
        <v>85</v>
      </c>
      <c r="E25" s="28" t="s">
        <v>55</v>
      </c>
      <c r="F25" s="26">
        <v>1</v>
      </c>
      <c r="H25" s="27">
        <f t="shared" si="3"/>
        <v>1</v>
      </c>
      <c r="I25" s="27">
        <f t="shared" si="4"/>
        <v>1</v>
      </c>
      <c r="J25" s="26">
        <v>1</v>
      </c>
    </row>
    <row r="26" spans="1:10" ht="58.5" customHeight="1">
      <c r="A26" s="22"/>
      <c r="B26" s="23">
        <f t="shared" si="0"/>
        <v>16</v>
      </c>
      <c r="C26" s="87"/>
      <c r="D26" s="28" t="s">
        <v>86</v>
      </c>
      <c r="E26" s="28" t="s">
        <v>87</v>
      </c>
      <c r="F26" s="26">
        <v>5</v>
      </c>
      <c r="H26" s="27">
        <f t="shared" si="3"/>
        <v>5</v>
      </c>
      <c r="I26" s="27">
        <f t="shared" si="4"/>
        <v>5</v>
      </c>
      <c r="J26" s="26">
        <v>5</v>
      </c>
    </row>
    <row r="27" spans="1:10" ht="27" customHeight="1">
      <c r="A27" s="22"/>
      <c r="B27" s="23">
        <f t="shared" si="0"/>
        <v>17</v>
      </c>
      <c r="C27" s="87"/>
      <c r="D27" s="28" t="s">
        <v>88</v>
      </c>
      <c r="E27" s="28" t="s">
        <v>55</v>
      </c>
      <c r="F27" s="26">
        <v>5</v>
      </c>
      <c r="H27" s="27">
        <f t="shared" si="3"/>
        <v>5</v>
      </c>
      <c r="I27" s="27">
        <f t="shared" si="4"/>
        <v>5</v>
      </c>
      <c r="J27" s="26">
        <v>5</v>
      </c>
    </row>
    <row r="28" spans="1:10" ht="27" customHeight="1">
      <c r="A28" s="22"/>
      <c r="B28" s="23">
        <f t="shared" si="0"/>
        <v>18</v>
      </c>
      <c r="C28" s="87"/>
      <c r="D28" s="28" t="s">
        <v>89</v>
      </c>
      <c r="E28" s="28" t="s">
        <v>55</v>
      </c>
      <c r="F28" s="26">
        <v>1</v>
      </c>
      <c r="H28" s="27">
        <f t="shared" si="3"/>
        <v>1</v>
      </c>
      <c r="I28" s="27">
        <f t="shared" si="4"/>
        <v>1</v>
      </c>
      <c r="J28" s="26">
        <v>1</v>
      </c>
    </row>
    <row r="29" spans="1:10" ht="34.5" customHeight="1">
      <c r="A29" s="22"/>
      <c r="B29" s="23">
        <f t="shared" si="0"/>
        <v>19</v>
      </c>
      <c r="C29" s="87"/>
      <c r="D29" s="28" t="s">
        <v>90</v>
      </c>
      <c r="E29" s="28" t="s">
        <v>91</v>
      </c>
      <c r="F29" s="26">
        <v>1</v>
      </c>
      <c r="H29" s="27">
        <f t="shared" si="3"/>
        <v>1</v>
      </c>
      <c r="I29" s="27">
        <f t="shared" si="4"/>
        <v>1</v>
      </c>
      <c r="J29" s="26">
        <v>1</v>
      </c>
    </row>
    <row r="30" spans="1:10" ht="27.75" customHeight="1">
      <c r="A30" s="22"/>
      <c r="B30" s="23">
        <f t="shared" si="0"/>
        <v>20</v>
      </c>
      <c r="C30" s="87"/>
      <c r="D30" s="25" t="s">
        <v>92</v>
      </c>
      <c r="E30" s="28" t="s">
        <v>53</v>
      </c>
      <c r="F30" s="26">
        <v>1</v>
      </c>
      <c r="H30" s="27">
        <f t="shared" si="3"/>
        <v>1</v>
      </c>
      <c r="I30" s="27">
        <f t="shared" si="4"/>
        <v>1</v>
      </c>
      <c r="J30" s="26">
        <v>1</v>
      </c>
    </row>
    <row r="31" spans="1:10" ht="30" customHeight="1">
      <c r="A31" s="22"/>
      <c r="B31" s="23">
        <f t="shared" si="0"/>
        <v>21</v>
      </c>
      <c r="C31" s="87"/>
      <c r="D31" s="25" t="s">
        <v>54</v>
      </c>
      <c r="E31" s="28" t="s">
        <v>93</v>
      </c>
      <c r="F31" s="26">
        <v>1</v>
      </c>
      <c r="H31" s="27">
        <f t="shared" si="3"/>
        <v>1</v>
      </c>
      <c r="I31" s="27">
        <f t="shared" si="4"/>
        <v>1</v>
      </c>
      <c r="J31" s="26">
        <v>1</v>
      </c>
    </row>
    <row r="32" spans="1:10" ht="45" customHeight="1">
      <c r="A32" s="22"/>
      <c r="B32" s="23">
        <f t="shared" si="0"/>
        <v>22</v>
      </c>
      <c r="C32" s="88"/>
      <c r="D32" s="53" t="s">
        <v>236</v>
      </c>
      <c r="E32" s="54" t="s">
        <v>237</v>
      </c>
      <c r="F32" s="26">
        <f>'carro rojo'!E59</f>
        <v>20</v>
      </c>
      <c r="H32" s="27">
        <f>IF(F32=I32,J32)</f>
        <v>20</v>
      </c>
      <c r="I32" s="27">
        <f>IF(F32="NA","NA",J32)</f>
        <v>20</v>
      </c>
      <c r="J32" s="26">
        <v>20</v>
      </c>
    </row>
    <row r="33" spans="1:10" ht="96.75" customHeight="1">
      <c r="A33" s="22"/>
      <c r="B33" s="23">
        <f t="shared" si="0"/>
        <v>23</v>
      </c>
      <c r="C33" s="28" t="s">
        <v>70</v>
      </c>
      <c r="D33" s="24" t="s">
        <v>94</v>
      </c>
      <c r="E33" s="28" t="s">
        <v>2</v>
      </c>
      <c r="F33" s="26">
        <v>1</v>
      </c>
      <c r="H33" s="27">
        <f t="shared" si="3"/>
        <v>1</v>
      </c>
      <c r="I33" s="27">
        <f t="shared" si="4"/>
        <v>1</v>
      </c>
      <c r="J33" s="26">
        <v>1</v>
      </c>
    </row>
    <row r="34" spans="1:10" ht="96.75" customHeight="1">
      <c r="A34" s="22"/>
      <c r="B34" s="23">
        <f t="shared" si="0"/>
        <v>24</v>
      </c>
      <c r="C34" s="71" t="s">
        <v>266</v>
      </c>
      <c r="D34" s="24" t="s">
        <v>95</v>
      </c>
      <c r="E34" s="28" t="s">
        <v>238</v>
      </c>
      <c r="F34" s="52">
        <v>1</v>
      </c>
      <c r="G34" s="28"/>
      <c r="H34" s="27">
        <f>IF(F34=I34,J34)</f>
        <v>1</v>
      </c>
      <c r="I34" s="27">
        <f>IF(F34="NA","NA",J34)</f>
        <v>1</v>
      </c>
      <c r="J34" s="26">
        <v>1</v>
      </c>
    </row>
    <row r="35" spans="1:10" ht="96.75" customHeight="1">
      <c r="A35" s="22"/>
      <c r="B35" s="23">
        <f t="shared" si="0"/>
        <v>25</v>
      </c>
      <c r="C35" s="72"/>
      <c r="D35" s="24" t="s">
        <v>239</v>
      </c>
      <c r="E35" s="28" t="s">
        <v>53</v>
      </c>
      <c r="F35" s="52">
        <v>1</v>
      </c>
      <c r="G35" s="28"/>
      <c r="H35" s="27">
        <f>IF(F35=I35,J35)</f>
        <v>1</v>
      </c>
      <c r="I35" s="27">
        <f>IF(F35="NA","NA",J35)</f>
        <v>1</v>
      </c>
      <c r="J35" s="26">
        <v>1</v>
      </c>
    </row>
    <row r="36" spans="1:10" ht="96.75" customHeight="1">
      <c r="A36" s="22"/>
      <c r="B36" s="23">
        <f t="shared" si="0"/>
        <v>26</v>
      </c>
      <c r="C36" s="72"/>
      <c r="D36" s="24" t="s">
        <v>240</v>
      </c>
      <c r="E36" s="28" t="s">
        <v>53</v>
      </c>
      <c r="F36" s="52">
        <v>1</v>
      </c>
      <c r="G36" s="28"/>
      <c r="H36" s="27">
        <f>IF(F36=I36,J36)</f>
        <v>1</v>
      </c>
      <c r="I36" s="27">
        <f>IF(F36="NA","NA",J36)</f>
        <v>1</v>
      </c>
      <c r="J36" s="26">
        <v>1</v>
      </c>
    </row>
    <row r="37" spans="1:10" ht="96.75" customHeight="1">
      <c r="A37" s="22"/>
      <c r="B37" s="23">
        <f t="shared" si="0"/>
        <v>27</v>
      </c>
      <c r="C37" s="72"/>
      <c r="D37" s="24" t="s">
        <v>241</v>
      </c>
      <c r="E37" s="28" t="s">
        <v>242</v>
      </c>
      <c r="F37" s="52">
        <v>5</v>
      </c>
      <c r="G37" s="28"/>
      <c r="H37" s="27">
        <f>IF(F37=I37,J37)</f>
        <v>5</v>
      </c>
      <c r="I37" s="27">
        <f>IF(F37="NA","NA",J37)</f>
        <v>5</v>
      </c>
      <c r="J37" s="26">
        <v>5</v>
      </c>
    </row>
    <row r="38" spans="1:10" ht="96.75" customHeight="1">
      <c r="A38" s="22"/>
      <c r="B38" s="23">
        <f t="shared" si="0"/>
        <v>28</v>
      </c>
      <c r="C38" s="72"/>
      <c r="D38" s="24" t="s">
        <v>69</v>
      </c>
      <c r="E38" s="28" t="s">
        <v>243</v>
      </c>
      <c r="F38" s="52">
        <v>1</v>
      </c>
      <c r="G38" s="28"/>
      <c r="H38" s="28">
        <f>IF(F38=I38,J38)</f>
        <v>1</v>
      </c>
      <c r="I38" s="28">
        <f>IF(F38="NA","NA",J38)</f>
        <v>1</v>
      </c>
      <c r="J38" s="28">
        <v>1</v>
      </c>
    </row>
    <row r="39" spans="1:10" ht="96.75" customHeight="1">
      <c r="A39" s="22"/>
      <c r="B39" s="23">
        <f t="shared" si="0"/>
        <v>29</v>
      </c>
      <c r="C39" s="72"/>
      <c r="D39" s="24" t="s">
        <v>244</v>
      </c>
      <c r="E39" s="28" t="s">
        <v>245</v>
      </c>
      <c r="F39" s="52">
        <v>5</v>
      </c>
      <c r="G39" s="28"/>
      <c r="H39" s="28">
        <f aca="true" t="shared" si="5" ref="H39:H54">IF(F39=I39,J39)</f>
        <v>5</v>
      </c>
      <c r="I39" s="28">
        <f aca="true" t="shared" si="6" ref="I39:I54">IF(F39="NA","NA",J39)</f>
        <v>5</v>
      </c>
      <c r="J39" s="28">
        <v>5</v>
      </c>
    </row>
    <row r="40" spans="1:10" ht="96.75" customHeight="1">
      <c r="A40" s="22"/>
      <c r="B40" s="23">
        <f t="shared" si="0"/>
        <v>30</v>
      </c>
      <c r="C40" s="72"/>
      <c r="D40" s="24" t="s">
        <v>246</v>
      </c>
      <c r="E40" s="28" t="s">
        <v>247</v>
      </c>
      <c r="F40" s="52">
        <v>5</v>
      </c>
      <c r="G40" s="28"/>
      <c r="H40" s="28">
        <f t="shared" si="5"/>
        <v>5</v>
      </c>
      <c r="I40" s="28">
        <f t="shared" si="6"/>
        <v>5</v>
      </c>
      <c r="J40" s="28">
        <v>5</v>
      </c>
    </row>
    <row r="41" spans="1:10" ht="96.75" customHeight="1">
      <c r="A41" s="22"/>
      <c r="B41" s="23">
        <f t="shared" si="0"/>
        <v>31</v>
      </c>
      <c r="C41" s="72"/>
      <c r="D41" s="24" t="s">
        <v>248</v>
      </c>
      <c r="E41" s="28" t="s">
        <v>55</v>
      </c>
      <c r="F41" s="52">
        <v>1</v>
      </c>
      <c r="G41" s="28"/>
      <c r="H41" s="28">
        <f t="shared" si="5"/>
        <v>1</v>
      </c>
      <c r="I41" s="28">
        <f t="shared" si="6"/>
        <v>1</v>
      </c>
      <c r="J41" s="28">
        <v>1</v>
      </c>
    </row>
    <row r="42" spans="1:10" ht="96.75" customHeight="1">
      <c r="A42" s="22"/>
      <c r="B42" s="23">
        <f t="shared" si="0"/>
        <v>32</v>
      </c>
      <c r="C42" s="72"/>
      <c r="D42" s="24" t="s">
        <v>249</v>
      </c>
      <c r="E42" s="28" t="s">
        <v>55</v>
      </c>
      <c r="F42" s="52">
        <v>1</v>
      </c>
      <c r="G42" s="28"/>
      <c r="H42" s="28">
        <f t="shared" si="5"/>
        <v>1</v>
      </c>
      <c r="I42" s="28">
        <f t="shared" si="6"/>
        <v>1</v>
      </c>
      <c r="J42" s="28">
        <v>1</v>
      </c>
    </row>
    <row r="43" spans="1:10" ht="96.75" customHeight="1">
      <c r="A43" s="22"/>
      <c r="B43" s="23">
        <f t="shared" si="0"/>
        <v>33</v>
      </c>
      <c r="C43" s="72"/>
      <c r="D43" s="24" t="s">
        <v>255</v>
      </c>
      <c r="E43" s="28" t="s">
        <v>53</v>
      </c>
      <c r="F43" s="52">
        <v>5</v>
      </c>
      <c r="G43" s="28"/>
      <c r="H43" s="28">
        <f t="shared" si="5"/>
        <v>5</v>
      </c>
      <c r="I43" s="28">
        <f t="shared" si="6"/>
        <v>5</v>
      </c>
      <c r="J43" s="28">
        <v>5</v>
      </c>
    </row>
    <row r="44" spans="1:10" ht="96.75" customHeight="1">
      <c r="A44" s="22"/>
      <c r="B44" s="23">
        <f t="shared" si="0"/>
        <v>34</v>
      </c>
      <c r="C44" s="72"/>
      <c r="D44" s="24" t="s">
        <v>270</v>
      </c>
      <c r="E44" s="28" t="s">
        <v>250</v>
      </c>
      <c r="F44" s="52">
        <v>5</v>
      </c>
      <c r="G44" s="28"/>
      <c r="H44" s="28">
        <f t="shared" si="5"/>
        <v>5</v>
      </c>
      <c r="I44" s="28">
        <f t="shared" si="6"/>
        <v>5</v>
      </c>
      <c r="J44" s="28">
        <v>5</v>
      </c>
    </row>
    <row r="45" spans="1:10" ht="96.75" customHeight="1">
      <c r="A45" s="22"/>
      <c r="B45" s="23">
        <f t="shared" si="0"/>
        <v>35</v>
      </c>
      <c r="C45" s="72"/>
      <c r="D45" s="24" t="s">
        <v>271</v>
      </c>
      <c r="E45" s="28" t="s">
        <v>251</v>
      </c>
      <c r="F45" s="52">
        <v>5</v>
      </c>
      <c r="G45" s="28"/>
      <c r="H45" s="28">
        <f t="shared" si="5"/>
        <v>5</v>
      </c>
      <c r="I45" s="28">
        <f t="shared" si="6"/>
        <v>5</v>
      </c>
      <c r="J45" s="28">
        <v>5</v>
      </c>
    </row>
    <row r="46" spans="1:10" ht="96.75" customHeight="1">
      <c r="A46" s="22"/>
      <c r="B46" s="23">
        <f t="shared" si="0"/>
        <v>36</v>
      </c>
      <c r="C46" s="72"/>
      <c r="D46" s="24" t="s">
        <v>256</v>
      </c>
      <c r="E46" s="28" t="s">
        <v>252</v>
      </c>
      <c r="F46" s="52">
        <v>1</v>
      </c>
      <c r="G46" s="28"/>
      <c r="H46" s="28">
        <f t="shared" si="5"/>
        <v>1</v>
      </c>
      <c r="I46" s="28">
        <f t="shared" si="6"/>
        <v>1</v>
      </c>
      <c r="J46" s="28">
        <v>1</v>
      </c>
    </row>
    <row r="47" spans="1:10" ht="96.75" customHeight="1">
      <c r="A47" s="22"/>
      <c r="B47" s="23">
        <f t="shared" si="0"/>
        <v>37</v>
      </c>
      <c r="C47" s="72"/>
      <c r="D47" s="24" t="s">
        <v>257</v>
      </c>
      <c r="E47" s="28" t="s">
        <v>253</v>
      </c>
      <c r="F47" s="52">
        <v>5</v>
      </c>
      <c r="G47" s="28"/>
      <c r="H47" s="28">
        <f t="shared" si="5"/>
        <v>5</v>
      </c>
      <c r="I47" s="28">
        <f t="shared" si="6"/>
        <v>5</v>
      </c>
      <c r="J47" s="28">
        <v>5</v>
      </c>
    </row>
    <row r="48" spans="1:10" ht="96.75" customHeight="1">
      <c r="A48" s="22"/>
      <c r="B48" s="23">
        <f t="shared" si="0"/>
        <v>38</v>
      </c>
      <c r="C48" s="72"/>
      <c r="D48" s="24" t="s">
        <v>258</v>
      </c>
      <c r="E48" s="28" t="s">
        <v>250</v>
      </c>
      <c r="F48" s="52">
        <v>1</v>
      </c>
      <c r="G48" s="28"/>
      <c r="H48" s="28">
        <f t="shared" si="5"/>
        <v>1</v>
      </c>
      <c r="I48" s="28">
        <f t="shared" si="6"/>
        <v>1</v>
      </c>
      <c r="J48" s="28">
        <v>1</v>
      </c>
    </row>
    <row r="49" spans="1:10" ht="96.75" customHeight="1">
      <c r="A49" s="22"/>
      <c r="B49" s="23">
        <f t="shared" si="0"/>
        <v>39</v>
      </c>
      <c r="C49" s="72"/>
      <c r="D49" s="24" t="s">
        <v>259</v>
      </c>
      <c r="E49" s="28" t="s">
        <v>254</v>
      </c>
      <c r="F49" s="52">
        <v>1</v>
      </c>
      <c r="G49" s="28"/>
      <c r="H49" s="28">
        <f t="shared" si="5"/>
        <v>1</v>
      </c>
      <c r="I49" s="28">
        <f t="shared" si="6"/>
        <v>1</v>
      </c>
      <c r="J49" s="28">
        <v>1</v>
      </c>
    </row>
    <row r="50" spans="1:10" ht="96.75" customHeight="1">
      <c r="A50" s="22"/>
      <c r="B50" s="23">
        <f t="shared" si="0"/>
        <v>40</v>
      </c>
      <c r="C50" s="72"/>
      <c r="D50" s="24" t="s">
        <v>260</v>
      </c>
      <c r="E50" s="28" t="s">
        <v>53</v>
      </c>
      <c r="F50" s="52">
        <v>5</v>
      </c>
      <c r="G50" s="28"/>
      <c r="H50" s="28">
        <f t="shared" si="5"/>
        <v>5</v>
      </c>
      <c r="I50" s="28">
        <f t="shared" si="6"/>
        <v>5</v>
      </c>
      <c r="J50" s="28">
        <v>5</v>
      </c>
    </row>
    <row r="51" spans="1:10" ht="96.75" customHeight="1">
      <c r="A51" s="22"/>
      <c r="B51" s="23">
        <f t="shared" si="0"/>
        <v>41</v>
      </c>
      <c r="C51" s="72"/>
      <c r="D51" s="24" t="s">
        <v>261</v>
      </c>
      <c r="E51" s="28" t="s">
        <v>53</v>
      </c>
      <c r="F51" s="52">
        <v>5</v>
      </c>
      <c r="G51" s="28"/>
      <c r="H51" s="28">
        <f t="shared" si="5"/>
        <v>5</v>
      </c>
      <c r="I51" s="28">
        <f t="shared" si="6"/>
        <v>5</v>
      </c>
      <c r="J51" s="28">
        <v>5</v>
      </c>
    </row>
    <row r="52" spans="1:10" ht="132.75" customHeight="1">
      <c r="A52" s="22"/>
      <c r="B52" s="23">
        <f t="shared" si="0"/>
        <v>42</v>
      </c>
      <c r="C52" s="72"/>
      <c r="D52" s="24" t="s">
        <v>268</v>
      </c>
      <c r="E52" s="28" t="s">
        <v>262</v>
      </c>
      <c r="F52" s="52">
        <v>5</v>
      </c>
      <c r="G52" s="28"/>
      <c r="H52" s="28">
        <f t="shared" si="5"/>
        <v>5</v>
      </c>
      <c r="I52" s="28">
        <f t="shared" si="6"/>
        <v>5</v>
      </c>
      <c r="J52" s="28">
        <v>5</v>
      </c>
    </row>
    <row r="53" spans="1:10" ht="96.75" customHeight="1">
      <c r="A53" s="22"/>
      <c r="B53" s="23">
        <f t="shared" si="0"/>
        <v>43</v>
      </c>
      <c r="C53" s="72"/>
      <c r="D53" s="24" t="s">
        <v>263</v>
      </c>
      <c r="E53" s="28" t="s">
        <v>264</v>
      </c>
      <c r="F53" s="52">
        <v>1</v>
      </c>
      <c r="G53" s="28"/>
      <c r="H53" s="28">
        <f t="shared" si="5"/>
        <v>1</v>
      </c>
      <c r="I53" s="28">
        <f t="shared" si="6"/>
        <v>1</v>
      </c>
      <c r="J53" s="28">
        <v>1</v>
      </c>
    </row>
    <row r="54" spans="1:10" ht="96.75" customHeight="1">
      <c r="A54" s="22"/>
      <c r="B54" s="23">
        <f t="shared" si="0"/>
        <v>44</v>
      </c>
      <c r="C54" s="73"/>
      <c r="D54" s="24" t="s">
        <v>272</v>
      </c>
      <c r="E54" s="28" t="s">
        <v>265</v>
      </c>
      <c r="F54" s="52">
        <f>'carro rojo'!F59</f>
        <v>20</v>
      </c>
      <c r="G54" s="28"/>
      <c r="H54" s="28">
        <f t="shared" si="5"/>
        <v>20</v>
      </c>
      <c r="I54" s="28">
        <f t="shared" si="6"/>
        <v>20</v>
      </c>
      <c r="J54" s="28">
        <v>20</v>
      </c>
    </row>
    <row r="55" spans="1:10" ht="80.25" customHeight="1">
      <c r="A55" s="22"/>
      <c r="B55" s="23">
        <f t="shared" si="0"/>
        <v>45</v>
      </c>
      <c r="C55" s="83" t="s">
        <v>98</v>
      </c>
      <c r="D55" s="25" t="s">
        <v>99</v>
      </c>
      <c r="E55" s="24" t="s">
        <v>100</v>
      </c>
      <c r="F55" s="26">
        <v>1</v>
      </c>
      <c r="H55" s="27">
        <f aca="true" t="shared" si="7" ref="H55:H82">IF(F55=I55,J55)</f>
        <v>1</v>
      </c>
      <c r="I55" s="27">
        <f aca="true" t="shared" si="8" ref="I55:I82">IF(F55="NA","NA",J55)</f>
        <v>1</v>
      </c>
      <c r="J55" s="26">
        <v>1</v>
      </c>
    </row>
    <row r="56" spans="1:10" ht="52.5" customHeight="1">
      <c r="A56" s="22"/>
      <c r="B56" s="23">
        <f t="shared" si="0"/>
        <v>46</v>
      </c>
      <c r="C56" s="84"/>
      <c r="D56" s="24" t="s">
        <v>69</v>
      </c>
      <c r="E56" s="24" t="s">
        <v>101</v>
      </c>
      <c r="F56" s="26">
        <v>1</v>
      </c>
      <c r="H56" s="27">
        <f t="shared" si="7"/>
        <v>1</v>
      </c>
      <c r="I56" s="27">
        <f t="shared" si="8"/>
        <v>1</v>
      </c>
      <c r="J56" s="26">
        <v>1</v>
      </c>
    </row>
    <row r="57" spans="1:10" ht="45.75" customHeight="1">
      <c r="A57" s="22"/>
      <c r="B57" s="23">
        <f t="shared" si="0"/>
        <v>47</v>
      </c>
      <c r="C57" s="84"/>
      <c r="D57" s="25" t="s">
        <v>102</v>
      </c>
      <c r="E57" s="28" t="s">
        <v>97</v>
      </c>
      <c r="F57" s="26">
        <v>1</v>
      </c>
      <c r="H57" s="27">
        <f t="shared" si="7"/>
        <v>1</v>
      </c>
      <c r="I57" s="27">
        <f t="shared" si="8"/>
        <v>1</v>
      </c>
      <c r="J57" s="26">
        <v>1</v>
      </c>
    </row>
    <row r="58" spans="1:10" ht="42.75" customHeight="1">
      <c r="A58" s="22"/>
      <c r="B58" s="23">
        <f t="shared" si="0"/>
        <v>48</v>
      </c>
      <c r="C58" s="84"/>
      <c r="D58" s="25" t="s">
        <v>103</v>
      </c>
      <c r="E58" s="24" t="s">
        <v>104</v>
      </c>
      <c r="F58" s="26">
        <v>1</v>
      </c>
      <c r="H58" s="27">
        <f t="shared" si="7"/>
        <v>1</v>
      </c>
      <c r="I58" s="27">
        <f t="shared" si="8"/>
        <v>1</v>
      </c>
      <c r="J58" s="26">
        <v>1</v>
      </c>
    </row>
    <row r="59" spans="1:10" ht="193.5" customHeight="1">
      <c r="A59" s="22"/>
      <c r="B59" s="23">
        <f t="shared" si="0"/>
        <v>49</v>
      </c>
      <c r="C59" s="84"/>
      <c r="D59" s="24" t="s">
        <v>3</v>
      </c>
      <c r="E59" s="24" t="s">
        <v>4</v>
      </c>
      <c r="F59" s="26">
        <v>1</v>
      </c>
      <c r="H59" s="27">
        <f t="shared" si="7"/>
        <v>1</v>
      </c>
      <c r="I59" s="27">
        <f t="shared" si="8"/>
        <v>1</v>
      </c>
      <c r="J59" s="26">
        <v>1</v>
      </c>
    </row>
    <row r="60" spans="1:10" ht="48" customHeight="1">
      <c r="A60" s="22"/>
      <c r="B60" s="23">
        <f t="shared" si="0"/>
        <v>50</v>
      </c>
      <c r="C60" s="84"/>
      <c r="D60" s="25" t="s">
        <v>105</v>
      </c>
      <c r="E60" s="28" t="s">
        <v>106</v>
      </c>
      <c r="F60" s="26">
        <v>1</v>
      </c>
      <c r="H60" s="27">
        <f t="shared" si="7"/>
        <v>1</v>
      </c>
      <c r="I60" s="27">
        <f t="shared" si="8"/>
        <v>1</v>
      </c>
      <c r="J60" s="26">
        <v>1</v>
      </c>
    </row>
    <row r="61" spans="1:10" ht="57" customHeight="1">
      <c r="A61" s="22"/>
      <c r="B61" s="23">
        <f t="shared" si="0"/>
        <v>51</v>
      </c>
      <c r="C61" s="84"/>
      <c r="D61" s="25" t="s">
        <v>107</v>
      </c>
      <c r="E61" s="28" t="s">
        <v>108</v>
      </c>
      <c r="F61" s="26">
        <v>1</v>
      </c>
      <c r="H61" s="27">
        <f t="shared" si="7"/>
        <v>1</v>
      </c>
      <c r="I61" s="27">
        <f t="shared" si="8"/>
        <v>1</v>
      </c>
      <c r="J61" s="26">
        <v>1</v>
      </c>
    </row>
    <row r="62" spans="1:10" ht="57.75" customHeight="1">
      <c r="A62" s="22"/>
      <c r="B62" s="23">
        <f t="shared" si="0"/>
        <v>52</v>
      </c>
      <c r="C62" s="84"/>
      <c r="D62" s="24" t="s">
        <v>109</v>
      </c>
      <c r="E62" s="24" t="s">
        <v>110</v>
      </c>
      <c r="F62" s="26">
        <v>1</v>
      </c>
      <c r="H62" s="27">
        <f t="shared" si="7"/>
        <v>1</v>
      </c>
      <c r="I62" s="27">
        <f t="shared" si="8"/>
        <v>1</v>
      </c>
      <c r="J62" s="26">
        <v>1</v>
      </c>
    </row>
    <row r="63" spans="1:10" ht="46.5" customHeight="1">
      <c r="A63" s="22"/>
      <c r="B63" s="23">
        <f t="shared" si="0"/>
        <v>53</v>
      </c>
      <c r="C63" s="85"/>
      <c r="D63" s="24" t="s">
        <v>111</v>
      </c>
      <c r="E63" s="24" t="s">
        <v>112</v>
      </c>
      <c r="F63" s="26">
        <v>1</v>
      </c>
      <c r="H63" s="27">
        <f t="shared" si="7"/>
        <v>1</v>
      </c>
      <c r="I63" s="27">
        <f t="shared" si="8"/>
        <v>1</v>
      </c>
      <c r="J63" s="26">
        <v>1</v>
      </c>
    </row>
    <row r="64" spans="1:10" ht="123" customHeight="1">
      <c r="A64" s="22"/>
      <c r="B64" s="23">
        <f t="shared" si="0"/>
        <v>54</v>
      </c>
      <c r="C64" s="82" t="s">
        <v>113</v>
      </c>
      <c r="D64" s="25" t="s">
        <v>95</v>
      </c>
      <c r="E64" s="24" t="s">
        <v>5</v>
      </c>
      <c r="F64" s="26">
        <v>1</v>
      </c>
      <c r="H64" s="27">
        <f t="shared" si="7"/>
        <v>1</v>
      </c>
      <c r="I64" s="27">
        <f t="shared" si="8"/>
        <v>1</v>
      </c>
      <c r="J64" s="26">
        <v>1</v>
      </c>
    </row>
    <row r="65" spans="1:10" ht="93" customHeight="1">
      <c r="A65" s="22"/>
      <c r="B65" s="23">
        <f t="shared" si="0"/>
        <v>55</v>
      </c>
      <c r="C65" s="82"/>
      <c r="D65" s="28" t="s">
        <v>69</v>
      </c>
      <c r="E65" s="24" t="s">
        <v>269</v>
      </c>
      <c r="F65" s="26">
        <v>1</v>
      </c>
      <c r="H65" s="27">
        <f t="shared" si="7"/>
        <v>1</v>
      </c>
      <c r="I65" s="27">
        <f t="shared" si="8"/>
        <v>1</v>
      </c>
      <c r="J65" s="26">
        <v>1</v>
      </c>
    </row>
    <row r="66" spans="1:10" ht="47.25" customHeight="1">
      <c r="A66" s="22"/>
      <c r="B66" s="23">
        <f t="shared" si="0"/>
        <v>56</v>
      </c>
      <c r="C66" s="82"/>
      <c r="D66" s="28" t="s">
        <v>114</v>
      </c>
      <c r="E66" s="24" t="s">
        <v>115</v>
      </c>
      <c r="F66" s="26">
        <v>1</v>
      </c>
      <c r="H66" s="27">
        <f t="shared" si="7"/>
        <v>1</v>
      </c>
      <c r="I66" s="27">
        <f t="shared" si="8"/>
        <v>1</v>
      </c>
      <c r="J66" s="26">
        <v>1</v>
      </c>
    </row>
    <row r="67" spans="1:10" ht="174" customHeight="1">
      <c r="A67" s="22"/>
      <c r="B67" s="23">
        <f t="shared" si="0"/>
        <v>57</v>
      </c>
      <c r="C67" s="82"/>
      <c r="D67" s="24" t="s">
        <v>116</v>
      </c>
      <c r="E67" s="24" t="s">
        <v>117</v>
      </c>
      <c r="F67" s="26">
        <v>1</v>
      </c>
      <c r="H67" s="27">
        <f t="shared" si="7"/>
        <v>1</v>
      </c>
      <c r="I67" s="27">
        <f t="shared" si="8"/>
        <v>1</v>
      </c>
      <c r="J67" s="26">
        <v>1</v>
      </c>
    </row>
    <row r="68" spans="1:10" ht="63" customHeight="1">
      <c r="A68" s="22"/>
      <c r="B68" s="23">
        <f t="shared" si="0"/>
        <v>58</v>
      </c>
      <c r="C68" s="82"/>
      <c r="D68" s="24" t="s">
        <v>118</v>
      </c>
      <c r="E68" s="24" t="s">
        <v>117</v>
      </c>
      <c r="F68" s="26">
        <v>1</v>
      </c>
      <c r="H68" s="27">
        <f t="shared" si="7"/>
        <v>1</v>
      </c>
      <c r="I68" s="27">
        <f t="shared" si="8"/>
        <v>1</v>
      </c>
      <c r="J68" s="26">
        <v>1</v>
      </c>
    </row>
    <row r="69" spans="1:10" ht="47.25" customHeight="1">
      <c r="A69" s="22"/>
      <c r="B69" s="23">
        <f t="shared" si="0"/>
        <v>59</v>
      </c>
      <c r="C69" s="82"/>
      <c r="D69" s="25" t="s">
        <v>102</v>
      </c>
      <c r="E69" s="28" t="s">
        <v>52</v>
      </c>
      <c r="F69" s="26">
        <v>1</v>
      </c>
      <c r="H69" s="27">
        <f t="shared" si="7"/>
        <v>1</v>
      </c>
      <c r="I69" s="27">
        <f t="shared" si="8"/>
        <v>1</v>
      </c>
      <c r="J69" s="26">
        <v>1</v>
      </c>
    </row>
    <row r="70" spans="1:10" ht="61.5" customHeight="1">
      <c r="A70" s="22"/>
      <c r="B70" s="23">
        <f t="shared" si="0"/>
        <v>60</v>
      </c>
      <c r="C70" s="82"/>
      <c r="D70" s="24" t="s">
        <v>119</v>
      </c>
      <c r="E70" s="28" t="s">
        <v>97</v>
      </c>
      <c r="F70" s="26">
        <v>1</v>
      </c>
      <c r="H70" s="27">
        <f t="shared" si="7"/>
        <v>1</v>
      </c>
      <c r="I70" s="27">
        <f t="shared" si="8"/>
        <v>1</v>
      </c>
      <c r="J70" s="26">
        <v>1</v>
      </c>
    </row>
    <row r="71" spans="1:10" ht="32.25" customHeight="1">
      <c r="A71" s="22"/>
      <c r="B71" s="23">
        <f t="shared" si="0"/>
        <v>61</v>
      </c>
      <c r="C71" s="82"/>
      <c r="D71" s="24" t="s">
        <v>120</v>
      </c>
      <c r="E71" s="24" t="s">
        <v>121</v>
      </c>
      <c r="F71" s="26">
        <v>1</v>
      </c>
      <c r="H71" s="27">
        <f t="shared" si="7"/>
        <v>1</v>
      </c>
      <c r="I71" s="27">
        <f t="shared" si="8"/>
        <v>1</v>
      </c>
      <c r="J71" s="26">
        <v>1</v>
      </c>
    </row>
    <row r="72" spans="1:10" ht="47.25" customHeight="1">
      <c r="A72" s="22"/>
      <c r="B72" s="23">
        <f t="shared" si="0"/>
        <v>62</v>
      </c>
      <c r="C72" s="82"/>
      <c r="D72" s="24" t="s">
        <v>122</v>
      </c>
      <c r="E72" s="24" t="s">
        <v>123</v>
      </c>
      <c r="F72" s="26">
        <v>1</v>
      </c>
      <c r="H72" s="27">
        <f t="shared" si="7"/>
        <v>1</v>
      </c>
      <c r="I72" s="27">
        <f t="shared" si="8"/>
        <v>1</v>
      </c>
      <c r="J72" s="26">
        <v>1</v>
      </c>
    </row>
    <row r="73" spans="1:10" ht="45.75" customHeight="1">
      <c r="A73" s="22"/>
      <c r="B73" s="23">
        <f t="shared" si="0"/>
        <v>63</v>
      </c>
      <c r="C73" s="82"/>
      <c r="D73" s="24" t="s">
        <v>124</v>
      </c>
      <c r="E73" s="24" t="s">
        <v>125</v>
      </c>
      <c r="F73" s="26">
        <v>5</v>
      </c>
      <c r="H73" s="27">
        <f t="shared" si="7"/>
        <v>5</v>
      </c>
      <c r="I73" s="27">
        <f t="shared" si="8"/>
        <v>5</v>
      </c>
      <c r="J73" s="26">
        <v>5</v>
      </c>
    </row>
    <row r="74" spans="1:10" ht="94.5" customHeight="1">
      <c r="A74" s="22"/>
      <c r="B74" s="23">
        <f t="shared" si="0"/>
        <v>64</v>
      </c>
      <c r="C74" s="82"/>
      <c r="D74" s="24" t="s">
        <v>126</v>
      </c>
      <c r="E74" s="24" t="s">
        <v>127</v>
      </c>
      <c r="F74" s="26">
        <v>1</v>
      </c>
      <c r="H74" s="27">
        <f t="shared" si="7"/>
        <v>1</v>
      </c>
      <c r="I74" s="27">
        <f t="shared" si="8"/>
        <v>1</v>
      </c>
      <c r="J74" s="26">
        <v>1</v>
      </c>
    </row>
    <row r="75" spans="1:10" ht="33.75" customHeight="1">
      <c r="A75" s="22"/>
      <c r="B75" s="23">
        <f t="shared" si="0"/>
        <v>65</v>
      </c>
      <c r="C75" s="82"/>
      <c r="D75" s="25" t="s">
        <v>105</v>
      </c>
      <c r="E75" s="24" t="s">
        <v>128</v>
      </c>
      <c r="F75" s="26">
        <v>1</v>
      </c>
      <c r="H75" s="27">
        <f t="shared" si="7"/>
        <v>1</v>
      </c>
      <c r="I75" s="27">
        <f t="shared" si="8"/>
        <v>1</v>
      </c>
      <c r="J75" s="26">
        <v>1</v>
      </c>
    </row>
    <row r="76" spans="1:10" ht="42" customHeight="1">
      <c r="A76" s="22"/>
      <c r="B76" s="23">
        <f t="shared" si="0"/>
        <v>66</v>
      </c>
      <c r="C76" s="82"/>
      <c r="D76" s="25" t="s">
        <v>129</v>
      </c>
      <c r="E76" s="24" t="s">
        <v>130</v>
      </c>
      <c r="F76" s="26">
        <v>1</v>
      </c>
      <c r="H76" s="27">
        <f t="shared" si="7"/>
        <v>1</v>
      </c>
      <c r="I76" s="27">
        <f t="shared" si="8"/>
        <v>1</v>
      </c>
      <c r="J76" s="26">
        <v>1</v>
      </c>
    </row>
    <row r="77" spans="1:10" ht="42.75" customHeight="1">
      <c r="A77" s="22"/>
      <c r="B77" s="23">
        <f aca="true" t="shared" si="9" ref="B77:B94">B76+1</f>
        <v>67</v>
      </c>
      <c r="C77" s="82"/>
      <c r="D77" s="28" t="s">
        <v>131</v>
      </c>
      <c r="E77" s="24" t="s">
        <v>132</v>
      </c>
      <c r="F77" s="26">
        <v>1</v>
      </c>
      <c r="H77" s="27">
        <f t="shared" si="7"/>
        <v>1</v>
      </c>
      <c r="I77" s="27">
        <f t="shared" si="8"/>
        <v>1</v>
      </c>
      <c r="J77" s="26">
        <v>1</v>
      </c>
    </row>
    <row r="78" spans="1:10" ht="57.75" customHeight="1">
      <c r="A78" s="22"/>
      <c r="B78" s="23">
        <f t="shared" si="9"/>
        <v>68</v>
      </c>
      <c r="C78" s="82"/>
      <c r="D78" s="28" t="s">
        <v>111</v>
      </c>
      <c r="E78" s="24" t="s">
        <v>133</v>
      </c>
      <c r="F78" s="26">
        <v>1</v>
      </c>
      <c r="H78" s="27">
        <f t="shared" si="7"/>
        <v>1</v>
      </c>
      <c r="I78" s="27">
        <f t="shared" si="8"/>
        <v>1</v>
      </c>
      <c r="J78" s="26">
        <v>1</v>
      </c>
    </row>
    <row r="79" spans="1:10" ht="57.75" customHeight="1">
      <c r="A79" s="22"/>
      <c r="B79" s="23">
        <f t="shared" si="9"/>
        <v>69</v>
      </c>
      <c r="C79" s="82"/>
      <c r="D79" s="24" t="s">
        <v>134</v>
      </c>
      <c r="E79" s="24" t="s">
        <v>135</v>
      </c>
      <c r="F79" s="26">
        <v>5</v>
      </c>
      <c r="H79" s="27">
        <f t="shared" si="7"/>
        <v>5</v>
      </c>
      <c r="I79" s="27">
        <f t="shared" si="8"/>
        <v>5</v>
      </c>
      <c r="J79" s="26">
        <v>5</v>
      </c>
    </row>
    <row r="80" spans="1:10" ht="102" customHeight="1">
      <c r="A80" s="22"/>
      <c r="B80" s="23">
        <f t="shared" si="9"/>
        <v>70</v>
      </c>
      <c r="C80" s="79" t="s">
        <v>136</v>
      </c>
      <c r="D80" s="25" t="s">
        <v>137</v>
      </c>
      <c r="E80" s="28" t="s">
        <v>6</v>
      </c>
      <c r="F80" s="26">
        <v>1</v>
      </c>
      <c r="H80" s="27">
        <f t="shared" si="7"/>
        <v>1</v>
      </c>
      <c r="I80" s="27">
        <f t="shared" si="8"/>
        <v>1</v>
      </c>
      <c r="J80" s="26">
        <v>1</v>
      </c>
    </row>
    <row r="81" spans="1:10" ht="45.75" customHeight="1">
      <c r="A81" s="22"/>
      <c r="B81" s="23">
        <f t="shared" si="9"/>
        <v>71</v>
      </c>
      <c r="C81" s="79"/>
      <c r="D81" s="28" t="s">
        <v>138</v>
      </c>
      <c r="E81" s="28" t="s">
        <v>55</v>
      </c>
      <c r="F81" s="26">
        <v>1</v>
      </c>
      <c r="H81" s="27">
        <f t="shared" si="7"/>
        <v>1</v>
      </c>
      <c r="I81" s="27">
        <f t="shared" si="8"/>
        <v>1</v>
      </c>
      <c r="J81" s="26">
        <v>1</v>
      </c>
    </row>
    <row r="82" spans="1:10" ht="39.75" customHeight="1">
      <c r="A82" s="22"/>
      <c r="B82" s="23">
        <f t="shared" si="9"/>
        <v>72</v>
      </c>
      <c r="C82" s="79"/>
      <c r="D82" s="24" t="s">
        <v>139</v>
      </c>
      <c r="E82" s="28" t="s">
        <v>55</v>
      </c>
      <c r="F82" s="26">
        <v>1</v>
      </c>
      <c r="H82" s="27">
        <f t="shared" si="7"/>
        <v>1</v>
      </c>
      <c r="I82" s="27">
        <f t="shared" si="8"/>
        <v>1</v>
      </c>
      <c r="J82" s="26">
        <v>1</v>
      </c>
    </row>
    <row r="83" spans="1:10" ht="33" customHeight="1">
      <c r="A83" s="22"/>
      <c r="B83" s="23">
        <f t="shared" si="9"/>
        <v>73</v>
      </c>
      <c r="C83" s="79"/>
      <c r="D83" s="25" t="s">
        <v>140</v>
      </c>
      <c r="E83" s="28" t="s">
        <v>55</v>
      </c>
      <c r="F83" s="26">
        <v>1</v>
      </c>
      <c r="H83" s="27">
        <f>IF(F83=I83,J83)</f>
        <v>1</v>
      </c>
      <c r="I83" s="27">
        <f>IF(F83="NA","NA",J83)</f>
        <v>1</v>
      </c>
      <c r="J83" s="26">
        <v>1</v>
      </c>
    </row>
    <row r="84" spans="1:10" ht="39.75" customHeight="1">
      <c r="A84" s="22"/>
      <c r="B84" s="23">
        <f t="shared" si="9"/>
        <v>74</v>
      </c>
      <c r="C84" s="79"/>
      <c r="D84" s="25" t="s">
        <v>141</v>
      </c>
      <c r="E84" s="28" t="s">
        <v>55</v>
      </c>
      <c r="F84" s="26">
        <v>1</v>
      </c>
      <c r="H84" s="27">
        <f>IF(F84=I84,J84)</f>
        <v>1</v>
      </c>
      <c r="I84" s="27">
        <f>IF(F84="NA","NA",J84)</f>
        <v>1</v>
      </c>
      <c r="J84" s="26">
        <v>1</v>
      </c>
    </row>
    <row r="85" spans="1:10" s="59" customFormat="1" ht="12.75" customHeight="1">
      <c r="A85" s="58"/>
      <c r="B85" s="56"/>
      <c r="C85" s="80" t="s">
        <v>142</v>
      </c>
      <c r="D85" s="81"/>
      <c r="E85" s="81"/>
      <c r="F85" s="57"/>
      <c r="H85" s="27"/>
      <c r="I85" s="27"/>
      <c r="J85" s="26"/>
    </row>
    <row r="86" spans="1:10" s="30" customFormat="1" ht="43.5" customHeight="1">
      <c r="A86" s="22"/>
      <c r="B86" s="23">
        <v>75</v>
      </c>
      <c r="C86" s="43"/>
      <c r="D86" s="24" t="s">
        <v>143</v>
      </c>
      <c r="E86" s="24" t="s">
        <v>144</v>
      </c>
      <c r="F86" s="26">
        <v>5</v>
      </c>
      <c r="H86" s="27">
        <f aca="true" t="shared" si="10" ref="H85:H93">IF(F86=I86,J86)</f>
        <v>5</v>
      </c>
      <c r="I86" s="27">
        <f aca="true" t="shared" si="11" ref="I85:I93">IF(F86="NA","NA",J86)</f>
        <v>5</v>
      </c>
      <c r="J86" s="26">
        <v>5</v>
      </c>
    </row>
    <row r="87" spans="1:10" s="30" customFormat="1" ht="40.5" customHeight="1">
      <c r="A87" s="22"/>
      <c r="B87" s="23">
        <f t="shared" si="9"/>
        <v>76</v>
      </c>
      <c r="C87" s="43"/>
      <c r="D87" s="24" t="s">
        <v>145</v>
      </c>
      <c r="E87" s="24" t="s">
        <v>144</v>
      </c>
      <c r="F87" s="26">
        <v>5</v>
      </c>
      <c r="H87" s="27">
        <f t="shared" si="10"/>
        <v>5</v>
      </c>
      <c r="I87" s="27">
        <f t="shared" si="11"/>
        <v>5</v>
      </c>
      <c r="J87" s="26">
        <v>5</v>
      </c>
    </row>
    <row r="88" spans="1:10" s="30" customFormat="1" ht="47.25" customHeight="1">
      <c r="A88" s="22"/>
      <c r="B88" s="23">
        <f t="shared" si="9"/>
        <v>77</v>
      </c>
      <c r="C88" s="43"/>
      <c r="D88" s="24" t="s">
        <v>146</v>
      </c>
      <c r="E88" s="24" t="s">
        <v>144</v>
      </c>
      <c r="F88" s="26">
        <v>5</v>
      </c>
      <c r="H88" s="27">
        <f t="shared" si="10"/>
        <v>5</v>
      </c>
      <c r="I88" s="27">
        <f t="shared" si="11"/>
        <v>5</v>
      </c>
      <c r="J88" s="26">
        <v>5</v>
      </c>
    </row>
    <row r="89" spans="1:10" s="30" customFormat="1" ht="41.25" customHeight="1">
      <c r="A89" s="22"/>
      <c r="B89" s="23">
        <f t="shared" si="9"/>
        <v>78</v>
      </c>
      <c r="C89" s="43"/>
      <c r="D89" s="24" t="s">
        <v>147</v>
      </c>
      <c r="E89" s="24" t="s">
        <v>144</v>
      </c>
      <c r="F89" s="26">
        <v>5</v>
      </c>
      <c r="H89" s="27">
        <f t="shared" si="10"/>
        <v>5</v>
      </c>
      <c r="I89" s="27">
        <f t="shared" si="11"/>
        <v>5</v>
      </c>
      <c r="J89" s="26">
        <v>5</v>
      </c>
    </row>
    <row r="90" spans="1:10" s="31" customFormat="1" ht="45.75" customHeight="1">
      <c r="A90" s="22"/>
      <c r="B90" s="23">
        <f t="shared" si="9"/>
        <v>79</v>
      </c>
      <c r="C90" s="43" t="s">
        <v>11</v>
      </c>
      <c r="D90" s="24" t="s">
        <v>0</v>
      </c>
      <c r="E90" s="24" t="s">
        <v>144</v>
      </c>
      <c r="F90" s="26">
        <v>10</v>
      </c>
      <c r="H90" s="27">
        <f t="shared" si="10"/>
        <v>10</v>
      </c>
      <c r="I90" s="27">
        <f t="shared" si="11"/>
        <v>10</v>
      </c>
      <c r="J90" s="26">
        <v>10</v>
      </c>
    </row>
    <row r="91" spans="1:10" s="31" customFormat="1" ht="45.75" customHeight="1">
      <c r="A91" s="22"/>
      <c r="B91" s="23">
        <f t="shared" si="9"/>
        <v>80</v>
      </c>
      <c r="C91" s="44" t="s">
        <v>148</v>
      </c>
      <c r="D91" s="24" t="s">
        <v>149</v>
      </c>
      <c r="E91" s="24" t="s">
        <v>144</v>
      </c>
      <c r="F91" s="26">
        <v>10</v>
      </c>
      <c r="H91" s="27">
        <f t="shared" si="10"/>
        <v>10</v>
      </c>
      <c r="I91" s="27">
        <f t="shared" si="11"/>
        <v>10</v>
      </c>
      <c r="J91" s="26">
        <v>10</v>
      </c>
    </row>
    <row r="92" spans="1:10" s="31" customFormat="1" ht="53.25" customHeight="1">
      <c r="A92" s="22"/>
      <c r="B92" s="23">
        <f t="shared" si="9"/>
        <v>81</v>
      </c>
      <c r="C92" s="44"/>
      <c r="D92" s="24" t="s">
        <v>150</v>
      </c>
      <c r="E92" s="24" t="s">
        <v>144</v>
      </c>
      <c r="F92" s="26">
        <v>10</v>
      </c>
      <c r="H92" s="27">
        <f t="shared" si="10"/>
        <v>10</v>
      </c>
      <c r="I92" s="27">
        <f t="shared" si="11"/>
        <v>10</v>
      </c>
      <c r="J92" s="26">
        <v>10</v>
      </c>
    </row>
    <row r="93" spans="1:10" s="31" customFormat="1" ht="53.25" customHeight="1">
      <c r="A93" s="22"/>
      <c r="B93" s="23">
        <f t="shared" si="9"/>
        <v>82</v>
      </c>
      <c r="C93" s="44"/>
      <c r="D93" s="24" t="s">
        <v>151</v>
      </c>
      <c r="E93" s="24" t="s">
        <v>144</v>
      </c>
      <c r="F93" s="26">
        <v>10</v>
      </c>
      <c r="H93" s="27">
        <f t="shared" si="10"/>
        <v>10</v>
      </c>
      <c r="I93" s="27">
        <f t="shared" si="11"/>
        <v>10</v>
      </c>
      <c r="J93" s="26">
        <v>10</v>
      </c>
    </row>
    <row r="94" spans="1:10" ht="191.25" customHeight="1">
      <c r="A94" s="22"/>
      <c r="B94" s="23">
        <f t="shared" si="9"/>
        <v>83</v>
      </c>
      <c r="C94" s="24" t="s">
        <v>152</v>
      </c>
      <c r="D94" s="24" t="s">
        <v>153</v>
      </c>
      <c r="E94" s="25" t="s">
        <v>7</v>
      </c>
      <c r="F94" s="26">
        <v>10</v>
      </c>
      <c r="H94" s="27">
        <f>IF(F94=I94,J94)</f>
        <v>10</v>
      </c>
      <c r="I94" s="27">
        <f>IF(F94="NA","NA",J94)</f>
        <v>10</v>
      </c>
      <c r="J94" s="26">
        <v>10</v>
      </c>
    </row>
    <row r="95" spans="2:10" ht="15" customHeight="1" hidden="1">
      <c r="B95" s="32"/>
      <c r="C95" s="33"/>
      <c r="F95">
        <f>SUM(F11:F94)</f>
        <v>254</v>
      </c>
      <c r="H95" s="34">
        <f>SUM(H11:H94)</f>
        <v>254</v>
      </c>
      <c r="I95" s="34">
        <f>SUM(I11:I94)</f>
        <v>254</v>
      </c>
      <c r="J95" s="34">
        <f>SUM(J11:J94)</f>
        <v>254</v>
      </c>
    </row>
    <row r="96" spans="2:10" ht="15" customHeight="1">
      <c r="B96" s="32"/>
      <c r="C96" s="33"/>
      <c r="H96" s="21" t="s">
        <v>49</v>
      </c>
      <c r="I96" s="21" t="s">
        <v>50</v>
      </c>
      <c r="J96" s="21" t="s">
        <v>51</v>
      </c>
    </row>
    <row r="97" spans="2:6" ht="15">
      <c r="B97" s="32"/>
      <c r="C97" s="35"/>
      <c r="D97" s="33"/>
      <c r="E97" s="33"/>
      <c r="F97" s="33"/>
    </row>
  </sheetData>
  <sheetProtection selectLockedCells="1" selectUnlockedCells="1"/>
  <autoFilter ref="C10:J94"/>
  <mergeCells count="19">
    <mergeCell ref="E9:F9"/>
    <mergeCell ref="A10:B10"/>
    <mergeCell ref="C11:C12"/>
    <mergeCell ref="C80:C84"/>
    <mergeCell ref="C85:E85"/>
    <mergeCell ref="C13:C15"/>
    <mergeCell ref="C55:C63"/>
    <mergeCell ref="C64:C79"/>
    <mergeCell ref="C16:C32"/>
    <mergeCell ref="C34:C54"/>
    <mergeCell ref="A1:F1"/>
    <mergeCell ref="A2:F2"/>
    <mergeCell ref="A3:F3"/>
    <mergeCell ref="A4:F4"/>
    <mergeCell ref="A5:F5"/>
    <mergeCell ref="A6:F6"/>
    <mergeCell ref="A7:F7"/>
    <mergeCell ref="A8:F8"/>
    <mergeCell ref="A9:D9"/>
  </mergeCells>
  <printOptions horizontalCentered="1"/>
  <pageMargins left="0.19652777777777777" right="0.19652777777777777" top="0.19652777777777777" bottom="0.19652777777777777" header="0.5118055555555555" footer="0.19652777777777777"/>
  <pageSetup horizontalDpi="300" verticalDpi="300" orientation="portrait" paperSize="9" scale="62" r:id="rId2"/>
  <headerFooter alignWithMargins="0">
    <oddFooter>&amp;R&amp;P de &amp;N</oddFooter>
  </headerFooter>
  <rowBreaks count="1" manualBreakCount="1">
    <brk id="22" max="255" man="1"/>
  </rowBreaks>
  <drawing r:id="rId1"/>
</worksheet>
</file>

<file path=xl/worksheets/sheet3.xml><?xml version="1.0" encoding="utf-8"?>
<worksheet xmlns="http://schemas.openxmlformats.org/spreadsheetml/2006/main" xmlns:r="http://schemas.openxmlformats.org/officeDocument/2006/relationships">
  <dimension ref="A1:F59"/>
  <sheetViews>
    <sheetView view="pageBreakPreview" zoomScaleNormal="75" zoomScaleSheetLayoutView="100" zoomScalePageLayoutView="0" workbookViewId="0" topLeftCell="A1">
      <selection activeCell="C63" sqref="C63"/>
    </sheetView>
  </sheetViews>
  <sheetFormatPr defaultColWidth="11.421875" defaultRowHeight="12.75"/>
  <cols>
    <col min="1" max="1" width="6.28125" style="0" bestFit="1" customWidth="1"/>
    <col min="2" max="2" width="28.8515625" style="0" customWidth="1"/>
    <col min="3" max="3" width="44.7109375" style="0" customWidth="1"/>
    <col min="4" max="4" width="40.140625" style="0" customWidth="1"/>
    <col min="5" max="5" width="9.8515625" style="0" customWidth="1"/>
    <col min="6" max="6" width="8.421875" style="0" customWidth="1"/>
    <col min="7" max="18" width="11.421875" style="0" customWidth="1"/>
  </cols>
  <sheetData>
    <row r="1" spans="1:6" ht="15" customHeight="1">
      <c r="A1" s="93" t="s">
        <v>8</v>
      </c>
      <c r="B1" s="93"/>
      <c r="C1" s="93"/>
      <c r="D1" s="93"/>
      <c r="E1" s="93"/>
      <c r="F1" s="93"/>
    </row>
    <row r="2" spans="1:6" ht="15" customHeight="1">
      <c r="A2" s="94"/>
      <c r="B2" s="94"/>
      <c r="C2" s="94"/>
      <c r="D2" s="94"/>
      <c r="E2" s="94"/>
      <c r="F2" s="94"/>
    </row>
    <row r="3" spans="1:6" s="48" customFormat="1" ht="24.75">
      <c r="A3" s="47" t="s">
        <v>205</v>
      </c>
      <c r="B3" s="45" t="s">
        <v>206</v>
      </c>
      <c r="C3" s="45" t="s">
        <v>207</v>
      </c>
      <c r="D3" s="45" t="s">
        <v>208</v>
      </c>
      <c r="E3" s="45" t="s">
        <v>154</v>
      </c>
      <c r="F3" s="45" t="s">
        <v>267</v>
      </c>
    </row>
    <row r="4" spans="1:6" s="48" customFormat="1" ht="127.5" customHeight="1">
      <c r="A4" s="45">
        <v>1</v>
      </c>
      <c r="B4" s="89" t="s">
        <v>209</v>
      </c>
      <c r="C4" s="49" t="s">
        <v>155</v>
      </c>
      <c r="D4" s="49" t="s">
        <v>156</v>
      </c>
      <c r="E4" s="50">
        <v>5</v>
      </c>
      <c r="F4" s="55">
        <v>5</v>
      </c>
    </row>
    <row r="5" spans="1:6" s="48" customFormat="1" ht="18">
      <c r="A5" s="45">
        <v>2</v>
      </c>
      <c r="B5" s="89"/>
      <c r="C5" s="49" t="s">
        <v>210</v>
      </c>
      <c r="D5" s="50" t="s">
        <v>55</v>
      </c>
      <c r="E5" s="50">
        <v>5</v>
      </c>
      <c r="F5" s="55">
        <v>5</v>
      </c>
    </row>
    <row r="6" spans="1:6" s="48" customFormat="1" ht="63.75" customHeight="1">
      <c r="A6" s="45">
        <v>3</v>
      </c>
      <c r="B6" s="89"/>
      <c r="C6" s="49" t="s">
        <v>157</v>
      </c>
      <c r="D6" s="50" t="s">
        <v>55</v>
      </c>
      <c r="E6" s="50">
        <v>5</v>
      </c>
      <c r="F6" s="55">
        <v>5</v>
      </c>
    </row>
    <row r="7" spans="1:6" s="48" customFormat="1" ht="64.5" customHeight="1">
      <c r="A7" s="45">
        <v>4</v>
      </c>
      <c r="B7" s="89"/>
      <c r="C7" s="49" t="s">
        <v>158</v>
      </c>
      <c r="D7" s="50" t="s">
        <v>55</v>
      </c>
      <c r="E7" s="50">
        <v>5</v>
      </c>
      <c r="F7" s="55">
        <v>5</v>
      </c>
    </row>
    <row r="8" spans="1:6" s="48" customFormat="1" ht="56.25" customHeight="1">
      <c r="A8" s="45">
        <v>5</v>
      </c>
      <c r="B8" s="89"/>
      <c r="C8" s="49" t="s">
        <v>159</v>
      </c>
      <c r="D8" s="50" t="s">
        <v>55</v>
      </c>
      <c r="E8" s="50">
        <v>5</v>
      </c>
      <c r="F8" s="55">
        <v>5</v>
      </c>
    </row>
    <row r="9" spans="1:6" s="48" customFormat="1" ht="30">
      <c r="A9" s="45">
        <v>6</v>
      </c>
      <c r="B9" s="89"/>
      <c r="C9" s="49" t="s">
        <v>160</v>
      </c>
      <c r="D9" s="50" t="s">
        <v>55</v>
      </c>
      <c r="E9" s="50">
        <v>5</v>
      </c>
      <c r="F9" s="55">
        <v>5</v>
      </c>
    </row>
    <row r="10" spans="1:6" s="48" customFormat="1" ht="30">
      <c r="A10" s="45">
        <v>7</v>
      </c>
      <c r="B10" s="89"/>
      <c r="C10" s="49" t="s">
        <v>161</v>
      </c>
      <c r="D10" s="50" t="s">
        <v>55</v>
      </c>
      <c r="E10" s="50">
        <v>5</v>
      </c>
      <c r="F10" s="55">
        <v>5</v>
      </c>
    </row>
    <row r="11" spans="1:6" s="48" customFormat="1" ht="18">
      <c r="A11" s="45">
        <v>8</v>
      </c>
      <c r="B11" s="89"/>
      <c r="C11" s="49" t="s">
        <v>162</v>
      </c>
      <c r="D11" s="50" t="s">
        <v>55</v>
      </c>
      <c r="E11" s="50">
        <v>5</v>
      </c>
      <c r="F11" s="55">
        <v>5</v>
      </c>
    </row>
    <row r="12" spans="1:6" s="48" customFormat="1" ht="30">
      <c r="A12" s="45">
        <v>9</v>
      </c>
      <c r="B12" s="89"/>
      <c r="C12" s="49" t="s">
        <v>163</v>
      </c>
      <c r="D12" s="50" t="s">
        <v>55</v>
      </c>
      <c r="E12" s="50">
        <v>5</v>
      </c>
      <c r="F12" s="55">
        <v>5</v>
      </c>
    </row>
    <row r="13" spans="1:6" s="48" customFormat="1" ht="18">
      <c r="A13" s="45">
        <v>10</v>
      </c>
      <c r="B13" s="89"/>
      <c r="C13" s="49" t="s">
        <v>211</v>
      </c>
      <c r="D13" s="50" t="s">
        <v>55</v>
      </c>
      <c r="E13" s="50">
        <v>5</v>
      </c>
      <c r="F13" s="55" t="s">
        <v>50</v>
      </c>
    </row>
    <row r="14" spans="1:6" s="48" customFormat="1" ht="18">
      <c r="A14" s="45">
        <v>11</v>
      </c>
      <c r="B14" s="89"/>
      <c r="C14" s="49" t="s">
        <v>212</v>
      </c>
      <c r="D14" s="50" t="s">
        <v>55</v>
      </c>
      <c r="E14" s="50">
        <v>5</v>
      </c>
      <c r="F14" s="55">
        <v>5</v>
      </c>
    </row>
    <row r="15" spans="1:6" s="48" customFormat="1" ht="18">
      <c r="A15" s="45">
        <v>12</v>
      </c>
      <c r="B15" s="89"/>
      <c r="C15" s="49" t="s">
        <v>213</v>
      </c>
      <c r="D15" s="50" t="s">
        <v>55</v>
      </c>
      <c r="E15" s="50">
        <v>5</v>
      </c>
      <c r="F15" s="55">
        <v>5</v>
      </c>
    </row>
    <row r="16" spans="1:6" s="48" customFormat="1" ht="70.5" customHeight="1">
      <c r="A16" s="45">
        <v>13</v>
      </c>
      <c r="B16" s="89"/>
      <c r="C16" s="49" t="s">
        <v>164</v>
      </c>
      <c r="D16" s="50" t="s">
        <v>55</v>
      </c>
      <c r="E16" s="50">
        <v>5</v>
      </c>
      <c r="F16" s="55">
        <v>5</v>
      </c>
    </row>
    <row r="17" spans="1:6" s="48" customFormat="1" ht="69" customHeight="1">
      <c r="A17" s="45">
        <v>14</v>
      </c>
      <c r="B17" s="89"/>
      <c r="C17" s="49" t="s">
        <v>165</v>
      </c>
      <c r="D17" s="50" t="s">
        <v>55</v>
      </c>
      <c r="E17" s="50">
        <v>5</v>
      </c>
      <c r="F17" s="55">
        <v>5</v>
      </c>
    </row>
    <row r="18" spans="1:6" s="48" customFormat="1" ht="82.5" customHeight="1">
      <c r="A18" s="45">
        <v>15</v>
      </c>
      <c r="B18" s="89"/>
      <c r="C18" s="49" t="s">
        <v>214</v>
      </c>
      <c r="D18" s="50" t="s">
        <v>55</v>
      </c>
      <c r="E18" s="50">
        <v>5</v>
      </c>
      <c r="F18" s="55">
        <v>5</v>
      </c>
    </row>
    <row r="19" spans="1:6" s="48" customFormat="1" ht="57.75" customHeight="1">
      <c r="A19" s="45">
        <v>16</v>
      </c>
      <c r="B19" s="89"/>
      <c r="C19" s="49" t="s">
        <v>166</v>
      </c>
      <c r="D19" s="50" t="s">
        <v>55</v>
      </c>
      <c r="E19" s="50">
        <v>5</v>
      </c>
      <c r="F19" s="55">
        <v>5</v>
      </c>
    </row>
    <row r="20" spans="1:6" s="48" customFormat="1" ht="30">
      <c r="A20" s="45">
        <v>17</v>
      </c>
      <c r="B20" s="89"/>
      <c r="C20" s="49" t="s">
        <v>167</v>
      </c>
      <c r="D20" s="50" t="s">
        <v>55</v>
      </c>
      <c r="E20" s="50">
        <v>1</v>
      </c>
      <c r="F20" s="55">
        <v>1</v>
      </c>
    </row>
    <row r="21" spans="1:6" s="48" customFormat="1" ht="30">
      <c r="A21" s="45">
        <v>18</v>
      </c>
      <c r="B21" s="89"/>
      <c r="C21" s="51" t="s">
        <v>215</v>
      </c>
      <c r="D21" s="50" t="s">
        <v>55</v>
      </c>
      <c r="E21" s="50">
        <v>5</v>
      </c>
      <c r="F21" s="55" t="s">
        <v>50</v>
      </c>
    </row>
    <row r="22" spans="1:6" s="48" customFormat="1" ht="30">
      <c r="A22" s="45">
        <v>19</v>
      </c>
      <c r="B22" s="89"/>
      <c r="C22" s="51" t="s">
        <v>216</v>
      </c>
      <c r="D22" s="50" t="s">
        <v>55</v>
      </c>
      <c r="E22" s="50">
        <v>5</v>
      </c>
      <c r="F22" s="55" t="s">
        <v>50</v>
      </c>
    </row>
    <row r="23" spans="1:6" s="48" customFormat="1" ht="75.75" customHeight="1">
      <c r="A23" s="45">
        <v>20</v>
      </c>
      <c r="B23" s="89"/>
      <c r="C23" s="49" t="s">
        <v>168</v>
      </c>
      <c r="D23" s="50" t="s">
        <v>55</v>
      </c>
      <c r="E23" s="50">
        <v>5</v>
      </c>
      <c r="F23" s="55">
        <v>5</v>
      </c>
    </row>
    <row r="24" spans="1:6" s="48" customFormat="1" ht="18">
      <c r="A24" s="45">
        <v>21</v>
      </c>
      <c r="B24" s="89"/>
      <c r="C24" s="49" t="s">
        <v>169</v>
      </c>
      <c r="D24" s="50" t="s">
        <v>55</v>
      </c>
      <c r="E24" s="50">
        <v>5</v>
      </c>
      <c r="F24" s="55">
        <v>5</v>
      </c>
    </row>
    <row r="25" spans="1:6" s="48" customFormat="1" ht="135.75" customHeight="1">
      <c r="A25" s="45">
        <v>22</v>
      </c>
      <c r="B25" s="89" t="s">
        <v>217</v>
      </c>
      <c r="C25" s="49" t="s">
        <v>218</v>
      </c>
      <c r="D25" s="49" t="s">
        <v>170</v>
      </c>
      <c r="E25" s="50">
        <v>1</v>
      </c>
      <c r="F25" s="55">
        <v>1</v>
      </c>
    </row>
    <row r="26" spans="1:6" s="48" customFormat="1" ht="18">
      <c r="A26" s="45">
        <v>23</v>
      </c>
      <c r="B26" s="89"/>
      <c r="C26" s="49" t="s">
        <v>219</v>
      </c>
      <c r="D26" s="50" t="s">
        <v>55</v>
      </c>
      <c r="E26" s="50">
        <v>5</v>
      </c>
      <c r="F26" s="55">
        <v>5</v>
      </c>
    </row>
    <row r="27" spans="1:6" s="48" customFormat="1" ht="77.25" customHeight="1">
      <c r="A27" s="45">
        <v>24</v>
      </c>
      <c r="B27" s="89"/>
      <c r="C27" s="49" t="s">
        <v>220</v>
      </c>
      <c r="D27" s="50" t="s">
        <v>55</v>
      </c>
      <c r="E27" s="50">
        <v>1</v>
      </c>
      <c r="F27" s="55">
        <v>1</v>
      </c>
    </row>
    <row r="28" spans="1:6" s="48" customFormat="1" ht="18">
      <c r="A28" s="45">
        <v>25</v>
      </c>
      <c r="B28" s="89"/>
      <c r="C28" s="49" t="s">
        <v>96</v>
      </c>
      <c r="D28" s="50" t="s">
        <v>55</v>
      </c>
      <c r="E28" s="50">
        <v>1</v>
      </c>
      <c r="F28" s="55">
        <v>1</v>
      </c>
    </row>
    <row r="29" spans="1:6" s="48" customFormat="1" ht="18">
      <c r="A29" s="45">
        <v>26</v>
      </c>
      <c r="B29" s="89"/>
      <c r="C29" s="49" t="s">
        <v>171</v>
      </c>
      <c r="D29" s="50" t="s">
        <v>55</v>
      </c>
      <c r="E29" s="50">
        <v>1</v>
      </c>
      <c r="F29" s="55">
        <v>1</v>
      </c>
    </row>
    <row r="30" spans="1:6" s="48" customFormat="1" ht="25.5" customHeight="1">
      <c r="A30" s="45">
        <v>27</v>
      </c>
      <c r="B30" s="89"/>
      <c r="C30" s="49" t="s">
        <v>172</v>
      </c>
      <c r="D30" s="50" t="s">
        <v>55</v>
      </c>
      <c r="E30" s="50">
        <v>1</v>
      </c>
      <c r="F30" s="55">
        <v>1</v>
      </c>
    </row>
    <row r="31" spans="1:6" s="48" customFormat="1" ht="18">
      <c r="A31" s="45">
        <v>28</v>
      </c>
      <c r="B31" s="89"/>
      <c r="C31" s="49" t="s">
        <v>173</v>
      </c>
      <c r="D31" s="50" t="s">
        <v>55</v>
      </c>
      <c r="E31" s="50">
        <v>1</v>
      </c>
      <c r="F31" s="55">
        <v>1</v>
      </c>
    </row>
    <row r="32" spans="1:6" s="48" customFormat="1" ht="18">
      <c r="A32" s="45">
        <v>29</v>
      </c>
      <c r="B32" s="89"/>
      <c r="C32" s="49" t="s">
        <v>174</v>
      </c>
      <c r="D32" s="50" t="s">
        <v>55</v>
      </c>
      <c r="E32" s="50">
        <v>1</v>
      </c>
      <c r="F32" s="55">
        <v>1</v>
      </c>
    </row>
    <row r="33" spans="1:6" s="48" customFormat="1" ht="18">
      <c r="A33" s="45">
        <v>30</v>
      </c>
      <c r="B33" s="89"/>
      <c r="C33" s="49" t="s">
        <v>175</v>
      </c>
      <c r="D33" s="50" t="s">
        <v>55</v>
      </c>
      <c r="E33" s="50">
        <v>1</v>
      </c>
      <c r="F33" s="55">
        <v>1</v>
      </c>
    </row>
    <row r="34" spans="1:6" s="48" customFormat="1" ht="150.75" customHeight="1">
      <c r="A34" s="45">
        <v>31</v>
      </c>
      <c r="B34" s="89" t="s">
        <v>221</v>
      </c>
      <c r="C34" s="49" t="s">
        <v>222</v>
      </c>
      <c r="D34" s="49" t="s">
        <v>223</v>
      </c>
      <c r="E34" s="50">
        <v>1</v>
      </c>
      <c r="F34" s="55">
        <v>1</v>
      </c>
    </row>
    <row r="35" spans="1:6" s="48" customFormat="1" ht="18">
      <c r="A35" s="45">
        <v>32</v>
      </c>
      <c r="B35" s="89"/>
      <c r="C35" s="49" t="s">
        <v>224</v>
      </c>
      <c r="D35" s="50" t="s">
        <v>55</v>
      </c>
      <c r="E35" s="50">
        <v>5</v>
      </c>
      <c r="F35" s="55" t="s">
        <v>50</v>
      </c>
    </row>
    <row r="36" spans="1:6" s="48" customFormat="1" ht="18">
      <c r="A36" s="45">
        <v>33</v>
      </c>
      <c r="B36" s="89"/>
      <c r="C36" s="49" t="s">
        <v>225</v>
      </c>
      <c r="D36" s="50" t="s">
        <v>55</v>
      </c>
      <c r="E36" s="50">
        <v>5</v>
      </c>
      <c r="F36" s="55">
        <v>5</v>
      </c>
    </row>
    <row r="37" spans="1:6" s="48" customFormat="1" ht="79.5" customHeight="1">
      <c r="A37" s="45">
        <v>34</v>
      </c>
      <c r="B37" s="89"/>
      <c r="C37" s="49" t="s">
        <v>226</v>
      </c>
      <c r="D37" s="50" t="s">
        <v>55</v>
      </c>
      <c r="E37" s="50">
        <v>1</v>
      </c>
      <c r="F37" s="55">
        <v>1</v>
      </c>
    </row>
    <row r="38" spans="1:6" s="48" customFormat="1" ht="76.5" customHeight="1">
      <c r="A38" s="45">
        <v>35</v>
      </c>
      <c r="B38" s="89"/>
      <c r="C38" s="49" t="s">
        <v>176</v>
      </c>
      <c r="D38" s="49" t="s">
        <v>177</v>
      </c>
      <c r="E38" s="50">
        <v>1</v>
      </c>
      <c r="F38" s="55">
        <v>1</v>
      </c>
    </row>
    <row r="39" spans="1:6" s="48" customFormat="1" ht="86.25" customHeight="1">
      <c r="A39" s="45">
        <v>36</v>
      </c>
      <c r="B39" s="89"/>
      <c r="C39" s="49" t="s">
        <v>178</v>
      </c>
      <c r="D39" s="49" t="s">
        <v>179</v>
      </c>
      <c r="E39" s="50">
        <v>1</v>
      </c>
      <c r="F39" s="55">
        <v>1</v>
      </c>
    </row>
    <row r="40" spans="1:6" s="48" customFormat="1" ht="131.25" customHeight="1">
      <c r="A40" s="45">
        <v>37</v>
      </c>
      <c r="B40" s="89"/>
      <c r="C40" s="49" t="s">
        <v>180</v>
      </c>
      <c r="D40" s="49" t="s">
        <v>181</v>
      </c>
      <c r="E40" s="50">
        <v>5</v>
      </c>
      <c r="F40" s="55">
        <v>5</v>
      </c>
    </row>
    <row r="41" spans="1:6" s="48" customFormat="1" ht="75.75" customHeight="1">
      <c r="A41" s="45">
        <v>38</v>
      </c>
      <c r="B41" s="89"/>
      <c r="C41" s="49" t="s">
        <v>227</v>
      </c>
      <c r="D41" s="49" t="s">
        <v>182</v>
      </c>
      <c r="E41" s="50">
        <v>5</v>
      </c>
      <c r="F41" s="55">
        <v>5</v>
      </c>
    </row>
    <row r="42" spans="1:6" s="48" customFormat="1" ht="25.5" customHeight="1">
      <c r="A42" s="45">
        <v>39</v>
      </c>
      <c r="B42" s="89"/>
      <c r="C42" s="49" t="s">
        <v>9</v>
      </c>
      <c r="D42" s="50" t="s">
        <v>55</v>
      </c>
      <c r="E42" s="50">
        <v>5</v>
      </c>
      <c r="F42" s="55">
        <v>5</v>
      </c>
    </row>
    <row r="43" spans="1:6" s="48" customFormat="1" ht="18">
      <c r="A43" s="45">
        <v>40</v>
      </c>
      <c r="B43" s="89"/>
      <c r="C43" s="49" t="s">
        <v>183</v>
      </c>
      <c r="D43" s="50" t="s">
        <v>55</v>
      </c>
      <c r="E43" s="50">
        <v>1</v>
      </c>
      <c r="F43" s="55">
        <v>1</v>
      </c>
    </row>
    <row r="44" spans="1:6" s="48" customFormat="1" ht="18">
      <c r="A44" s="45">
        <v>41</v>
      </c>
      <c r="B44" s="89"/>
      <c r="C44" s="49" t="s">
        <v>184</v>
      </c>
      <c r="D44" s="50" t="s">
        <v>55</v>
      </c>
      <c r="E44" s="50">
        <v>1</v>
      </c>
      <c r="F44" s="55">
        <v>1</v>
      </c>
    </row>
    <row r="45" spans="1:6" s="48" customFormat="1" ht="87" customHeight="1">
      <c r="A45" s="45">
        <v>42</v>
      </c>
      <c r="B45" s="90" t="s">
        <v>228</v>
      </c>
      <c r="C45" s="49" t="s">
        <v>229</v>
      </c>
      <c r="D45" s="49" t="s">
        <v>182</v>
      </c>
      <c r="E45" s="50">
        <v>5</v>
      </c>
      <c r="F45" s="55">
        <v>5</v>
      </c>
    </row>
    <row r="46" spans="1:6" s="48" customFormat="1" ht="30">
      <c r="A46" s="45">
        <v>43</v>
      </c>
      <c r="B46" s="91"/>
      <c r="C46" s="49" t="s">
        <v>230</v>
      </c>
      <c r="D46" s="50" t="s">
        <v>55</v>
      </c>
      <c r="E46" s="50">
        <v>5</v>
      </c>
      <c r="F46" s="55">
        <v>5</v>
      </c>
    </row>
    <row r="47" spans="1:6" s="48" customFormat="1" ht="45">
      <c r="A47" s="45">
        <v>44</v>
      </c>
      <c r="B47" s="91"/>
      <c r="C47" s="49" t="s">
        <v>231</v>
      </c>
      <c r="D47" s="50" t="s">
        <v>55</v>
      </c>
      <c r="E47" s="50">
        <v>5</v>
      </c>
      <c r="F47" s="55">
        <v>5</v>
      </c>
    </row>
    <row r="48" spans="1:6" s="48" customFormat="1" ht="18">
      <c r="A48" s="45">
        <v>45</v>
      </c>
      <c r="B48" s="91"/>
      <c r="C48" s="49" t="s">
        <v>185</v>
      </c>
      <c r="D48" s="50" t="s">
        <v>55</v>
      </c>
      <c r="E48" s="50">
        <v>1</v>
      </c>
      <c r="F48" s="55">
        <v>1</v>
      </c>
    </row>
    <row r="49" spans="1:6" s="48" customFormat="1" ht="18">
      <c r="A49" s="45">
        <v>46</v>
      </c>
      <c r="B49" s="91"/>
      <c r="C49" s="49" t="s">
        <v>186</v>
      </c>
      <c r="D49" s="50" t="s">
        <v>55</v>
      </c>
      <c r="E49" s="50">
        <v>1</v>
      </c>
      <c r="F49" s="55">
        <v>1</v>
      </c>
    </row>
    <row r="50" spans="1:6" s="48" customFormat="1" ht="60">
      <c r="A50" s="45">
        <v>47</v>
      </c>
      <c r="B50" s="91"/>
      <c r="C50" s="49" t="s">
        <v>187</v>
      </c>
      <c r="D50" s="49" t="s">
        <v>188</v>
      </c>
      <c r="E50" s="50">
        <v>5</v>
      </c>
      <c r="F50" s="55">
        <v>5</v>
      </c>
    </row>
    <row r="51" spans="1:6" s="48" customFormat="1" ht="18">
      <c r="A51" s="45">
        <v>48</v>
      </c>
      <c r="B51" s="91"/>
      <c r="C51" s="49" t="s">
        <v>189</v>
      </c>
      <c r="D51" s="50" t="s">
        <v>55</v>
      </c>
      <c r="E51" s="50">
        <v>5</v>
      </c>
      <c r="F51" s="55">
        <v>5</v>
      </c>
    </row>
    <row r="52" spans="1:6" s="48" customFormat="1" ht="106.5" customHeight="1">
      <c r="A52" s="45">
        <v>49</v>
      </c>
      <c r="B52" s="91"/>
      <c r="C52" s="49" t="s">
        <v>10</v>
      </c>
      <c r="D52" s="49" t="s">
        <v>190</v>
      </c>
      <c r="E52" s="50">
        <v>5</v>
      </c>
      <c r="F52" s="55">
        <v>5</v>
      </c>
    </row>
    <row r="53" spans="1:6" s="48" customFormat="1" ht="30">
      <c r="A53" s="45">
        <v>50</v>
      </c>
      <c r="B53" s="91"/>
      <c r="C53" s="49" t="s">
        <v>232</v>
      </c>
      <c r="D53" s="50" t="s">
        <v>55</v>
      </c>
      <c r="E53" s="50">
        <v>1</v>
      </c>
      <c r="F53" s="55">
        <v>1</v>
      </c>
    </row>
    <row r="54" spans="1:6" s="48" customFormat="1" ht="30">
      <c r="A54" s="45">
        <v>51</v>
      </c>
      <c r="B54" s="91"/>
      <c r="C54" s="49" t="s">
        <v>191</v>
      </c>
      <c r="D54" s="50" t="s">
        <v>55</v>
      </c>
      <c r="E54" s="50">
        <v>1</v>
      </c>
      <c r="F54" s="55">
        <v>1</v>
      </c>
    </row>
    <row r="55" spans="1:6" s="48" customFormat="1" ht="18">
      <c r="A55" s="45">
        <v>52</v>
      </c>
      <c r="B55" s="91"/>
      <c r="C55" s="49" t="s">
        <v>233</v>
      </c>
      <c r="D55" s="50" t="s">
        <v>55</v>
      </c>
      <c r="E55" s="50">
        <v>5</v>
      </c>
      <c r="F55" s="55" t="s">
        <v>50</v>
      </c>
    </row>
    <row r="56" spans="1:6" s="48" customFormat="1" ht="30">
      <c r="A56" s="45">
        <v>53</v>
      </c>
      <c r="B56" s="91"/>
      <c r="C56" s="51" t="s">
        <v>234</v>
      </c>
      <c r="D56" s="49" t="s">
        <v>235</v>
      </c>
      <c r="E56" s="50">
        <v>1</v>
      </c>
      <c r="F56" s="55">
        <v>1</v>
      </c>
    </row>
    <row r="57" spans="1:6" s="48" customFormat="1" ht="233.25" customHeight="1">
      <c r="A57" s="45">
        <v>54</v>
      </c>
      <c r="B57" s="92"/>
      <c r="C57" s="49" t="s">
        <v>192</v>
      </c>
      <c r="D57" s="49" t="s">
        <v>193</v>
      </c>
      <c r="E57" s="50">
        <v>5</v>
      </c>
      <c r="F57" s="55">
        <v>5</v>
      </c>
    </row>
    <row r="58" spans="5:6" s="48" customFormat="1" ht="15" hidden="1">
      <c r="E58" s="46">
        <f>SUM(E4:E57)</f>
        <v>190</v>
      </c>
      <c r="F58" s="46">
        <f>SUM(F4:F57)</f>
        <v>165</v>
      </c>
    </row>
    <row r="59" spans="5:6" s="48" customFormat="1" ht="15" hidden="1">
      <c r="E59">
        <f>IF(E58=190,20,0)</f>
        <v>20</v>
      </c>
      <c r="F59">
        <f>IF(F58=165,20,0)</f>
        <v>20</v>
      </c>
    </row>
    <row r="60" s="48" customFormat="1" ht="15"/>
    <row r="61" s="48" customFormat="1" ht="15"/>
    <row r="62" s="48" customFormat="1" ht="15"/>
    <row r="63" s="48" customFormat="1" ht="15"/>
    <row r="64" s="48" customFormat="1" ht="15"/>
    <row r="65" s="48" customFormat="1" ht="15"/>
    <row r="66" s="48" customFormat="1" ht="15"/>
    <row r="67" s="48" customFormat="1" ht="15"/>
    <row r="68" s="48" customFormat="1" ht="15"/>
    <row r="69" s="48" customFormat="1" ht="15"/>
    <row r="70" s="48" customFormat="1" ht="15"/>
    <row r="71" s="48" customFormat="1" ht="15"/>
    <row r="72" s="48" customFormat="1" ht="15"/>
    <row r="73" s="48" customFormat="1" ht="15"/>
    <row r="74" s="48" customFormat="1" ht="15"/>
    <row r="75" s="48" customFormat="1" ht="15"/>
    <row r="76" s="48" customFormat="1" ht="15"/>
    <row r="77" s="48" customFormat="1" ht="15"/>
    <row r="78" s="48" customFormat="1" ht="15"/>
    <row r="79" s="48" customFormat="1" ht="15"/>
    <row r="80" s="48" customFormat="1" ht="15"/>
    <row r="81" s="48" customFormat="1" ht="15"/>
    <row r="82" s="48" customFormat="1" ht="15"/>
    <row r="83" s="48" customFormat="1" ht="15"/>
    <row r="84" s="48" customFormat="1" ht="15"/>
    <row r="85" s="48" customFormat="1" ht="15"/>
    <row r="86" s="48" customFormat="1" ht="15"/>
    <row r="87" s="48" customFormat="1" ht="15"/>
    <row r="88" s="48" customFormat="1" ht="15"/>
    <row r="89" s="48" customFormat="1" ht="15"/>
    <row r="90" s="48" customFormat="1" ht="15"/>
    <row r="91" s="48" customFormat="1" ht="15"/>
    <row r="92" s="48" customFormat="1" ht="15"/>
    <row r="93" s="48" customFormat="1" ht="15"/>
    <row r="94" s="48" customFormat="1" ht="15"/>
    <row r="95" s="48" customFormat="1" ht="15"/>
    <row r="96" s="48" customFormat="1" ht="15"/>
    <row r="97" s="48" customFormat="1" ht="15"/>
    <row r="98" s="48" customFormat="1" ht="15"/>
    <row r="99" s="48" customFormat="1" ht="15"/>
    <row r="100" s="48" customFormat="1" ht="15"/>
    <row r="101" s="48" customFormat="1" ht="15"/>
    <row r="102" s="48" customFormat="1" ht="15"/>
    <row r="103" s="48" customFormat="1" ht="15"/>
    <row r="104" s="48" customFormat="1" ht="15"/>
    <row r="105" s="48" customFormat="1" ht="15"/>
    <row r="106" s="48" customFormat="1" ht="15"/>
    <row r="107" s="48" customFormat="1" ht="15"/>
    <row r="108" s="48" customFormat="1" ht="15"/>
    <row r="109" s="48" customFormat="1" ht="15"/>
    <row r="110" s="48" customFormat="1" ht="15"/>
    <row r="111" s="48" customFormat="1" ht="15"/>
    <row r="112" s="48" customFormat="1" ht="15"/>
    <row r="113" s="48" customFormat="1" ht="15"/>
    <row r="114" s="48" customFormat="1" ht="15"/>
    <row r="115" s="48" customFormat="1" ht="15"/>
    <row r="116" s="48" customFormat="1" ht="15"/>
    <row r="117" s="48" customFormat="1" ht="15"/>
    <row r="118" s="48" customFormat="1" ht="15"/>
    <row r="119" s="48" customFormat="1" ht="15"/>
    <row r="120" s="48" customFormat="1" ht="15"/>
    <row r="121" s="48" customFormat="1" ht="15"/>
    <row r="122" s="48" customFormat="1" ht="15"/>
    <row r="123" s="48" customFormat="1" ht="15"/>
    <row r="124" s="48" customFormat="1" ht="15"/>
    <row r="125" s="48" customFormat="1" ht="15"/>
    <row r="126" s="48" customFormat="1" ht="15"/>
    <row r="127" s="48" customFormat="1" ht="15"/>
    <row r="128" s="48" customFormat="1" ht="15"/>
    <row r="129" s="48" customFormat="1" ht="15"/>
    <row r="130" s="48" customFormat="1" ht="15"/>
    <row r="131" s="48" customFormat="1" ht="15"/>
    <row r="132" s="48" customFormat="1" ht="15"/>
    <row r="133" s="48" customFormat="1" ht="15"/>
    <row r="134" s="48" customFormat="1" ht="15"/>
    <row r="135" s="48" customFormat="1" ht="15"/>
    <row r="136" s="48" customFormat="1" ht="15"/>
    <row r="137" s="48" customFormat="1" ht="15"/>
    <row r="138" s="48" customFormat="1" ht="15"/>
    <row r="139" s="48" customFormat="1" ht="15"/>
    <row r="140" s="48" customFormat="1" ht="15"/>
    <row r="141" s="48" customFormat="1" ht="15"/>
    <row r="142" s="48" customFormat="1" ht="15"/>
    <row r="143" s="48" customFormat="1" ht="15"/>
    <row r="144" s="48" customFormat="1" ht="15"/>
    <row r="145" s="48" customFormat="1" ht="15"/>
    <row r="146" s="48" customFormat="1" ht="15"/>
    <row r="147" s="48" customFormat="1" ht="15"/>
    <row r="148" s="48" customFormat="1" ht="15"/>
    <row r="149" s="48" customFormat="1" ht="15"/>
    <row r="150" s="48" customFormat="1" ht="15"/>
    <row r="151" s="48" customFormat="1" ht="15"/>
    <row r="152" s="48" customFormat="1" ht="15"/>
    <row r="153" s="48" customFormat="1" ht="15"/>
    <row r="154" s="48" customFormat="1" ht="15"/>
    <row r="155" s="48" customFormat="1" ht="15"/>
    <row r="156" s="48" customFormat="1" ht="15"/>
    <row r="157" s="48" customFormat="1" ht="15"/>
    <row r="158" s="48" customFormat="1" ht="15"/>
    <row r="159" s="48" customFormat="1" ht="15"/>
    <row r="160" s="48" customFormat="1" ht="15"/>
    <row r="161" s="48" customFormat="1" ht="15"/>
    <row r="162" s="48" customFormat="1" ht="15"/>
    <row r="163" s="48" customFormat="1" ht="15"/>
    <row r="164" s="48" customFormat="1" ht="15"/>
    <row r="165" s="48" customFormat="1" ht="15"/>
    <row r="166" s="48" customFormat="1" ht="15"/>
    <row r="167" s="48" customFormat="1" ht="15"/>
    <row r="168" s="48" customFormat="1" ht="15"/>
    <row r="169" s="48" customFormat="1" ht="15"/>
    <row r="170" s="48" customFormat="1" ht="15"/>
    <row r="171" s="48" customFormat="1" ht="15"/>
    <row r="172" s="48" customFormat="1" ht="15"/>
    <row r="173" s="48" customFormat="1" ht="15"/>
    <row r="174" s="48" customFormat="1" ht="15"/>
    <row r="175" s="48" customFormat="1" ht="15"/>
    <row r="176" s="48" customFormat="1" ht="15"/>
    <row r="177" s="48" customFormat="1" ht="15"/>
    <row r="178" s="48" customFormat="1" ht="15"/>
    <row r="179" s="48" customFormat="1" ht="15"/>
    <row r="180" s="48" customFormat="1" ht="15"/>
    <row r="181" s="48" customFormat="1" ht="15"/>
    <row r="182" s="48" customFormat="1" ht="15"/>
    <row r="183" s="48" customFormat="1" ht="15"/>
    <row r="184" s="48" customFormat="1" ht="15"/>
    <row r="185" s="48" customFormat="1" ht="15"/>
    <row r="186" s="48" customFormat="1" ht="15"/>
    <row r="187" s="48" customFormat="1" ht="15"/>
    <row r="188" s="48" customFormat="1" ht="15"/>
    <row r="189" s="48" customFormat="1" ht="15"/>
    <row r="190" s="48" customFormat="1" ht="15"/>
    <row r="191" s="48" customFormat="1" ht="15"/>
    <row r="192" s="48" customFormat="1" ht="15"/>
    <row r="193" s="48" customFormat="1" ht="15"/>
    <row r="194" s="48" customFormat="1" ht="15"/>
    <row r="195" s="48" customFormat="1" ht="15"/>
    <row r="196" s="48" customFormat="1" ht="15"/>
    <row r="197" s="48" customFormat="1" ht="15"/>
    <row r="198" s="48" customFormat="1" ht="15"/>
    <row r="199" s="48" customFormat="1" ht="15"/>
    <row r="200" s="48" customFormat="1" ht="15"/>
    <row r="201" s="48" customFormat="1" ht="15"/>
    <row r="202" s="48" customFormat="1" ht="15"/>
    <row r="203" s="48" customFormat="1" ht="15"/>
    <row r="204" s="48" customFormat="1" ht="15"/>
    <row r="205" s="48" customFormat="1" ht="15"/>
    <row r="206" s="48" customFormat="1" ht="15"/>
    <row r="207" s="48" customFormat="1" ht="15"/>
    <row r="208" s="48" customFormat="1" ht="15"/>
    <row r="209" s="48" customFormat="1" ht="15"/>
    <row r="210" s="48" customFormat="1" ht="15"/>
    <row r="211" s="48" customFormat="1" ht="15"/>
    <row r="212" s="48" customFormat="1" ht="15"/>
    <row r="213" s="48" customFormat="1" ht="15"/>
    <row r="214" s="48" customFormat="1" ht="15"/>
    <row r="215" s="48" customFormat="1" ht="15"/>
    <row r="216" s="48" customFormat="1" ht="15"/>
    <row r="217" s="48" customFormat="1" ht="15"/>
    <row r="218" s="48" customFormat="1" ht="15"/>
    <row r="219" s="48" customFormat="1" ht="15"/>
    <row r="220" s="48" customFormat="1" ht="15"/>
    <row r="221" s="48" customFormat="1" ht="15"/>
    <row r="222" s="48" customFormat="1" ht="15"/>
    <row r="223" s="48" customFormat="1" ht="15"/>
    <row r="224" s="48" customFormat="1" ht="15"/>
    <row r="225" s="48" customFormat="1" ht="15"/>
    <row r="226" s="48" customFormat="1" ht="15"/>
    <row r="227" s="48" customFormat="1" ht="15"/>
    <row r="228" s="48" customFormat="1" ht="15"/>
    <row r="229" s="48" customFormat="1" ht="15"/>
    <row r="230" s="48" customFormat="1" ht="15"/>
    <row r="231" s="48" customFormat="1" ht="15"/>
    <row r="232" s="48" customFormat="1" ht="15"/>
    <row r="233" s="48" customFormat="1" ht="15"/>
    <row r="234" s="48" customFormat="1" ht="15"/>
  </sheetData>
  <sheetProtection selectLockedCells="1" selectUnlockedCells="1"/>
  <mergeCells count="5">
    <mergeCell ref="B25:B33"/>
    <mergeCell ref="B4:B24"/>
    <mergeCell ref="A1:F2"/>
    <mergeCell ref="B34:B44"/>
    <mergeCell ref="B45:B57"/>
  </mergeCells>
  <printOptions/>
  <pageMargins left="0.27569444444444446" right="0.15763888888888888" top="0.3541666666666667" bottom="0.27569444444444446" header="0.5118055555555555" footer="0.5118055555555555"/>
  <pageSetup horizontalDpi="300" verticalDpi="300" orientation="portrait" paperSize="9" scale="67" r:id="rId1"/>
</worksheet>
</file>

<file path=xl/worksheets/sheet4.xml><?xml version="1.0" encoding="utf-8"?>
<worksheet xmlns="http://schemas.openxmlformats.org/spreadsheetml/2006/main" xmlns:r="http://schemas.openxmlformats.org/officeDocument/2006/relationships">
  <dimension ref="A1:L8"/>
  <sheetViews>
    <sheetView zoomScaleSheetLayoutView="100" zoomScalePageLayoutView="0" workbookViewId="0" topLeftCell="A1">
      <selection activeCell="F4" sqref="F4:G5"/>
    </sheetView>
  </sheetViews>
  <sheetFormatPr defaultColWidth="11.421875" defaultRowHeight="12.75"/>
  <cols>
    <col min="2" max="2" width="12.57421875" style="0" customWidth="1"/>
    <col min="3" max="3" width="19.28125" style="0" customWidth="1"/>
    <col min="4" max="4" width="8.421875" style="0" customWidth="1"/>
    <col min="5" max="5" width="8.28125" style="0" customWidth="1"/>
    <col min="7" max="7" width="8.140625" style="0" customWidth="1"/>
    <col min="8" max="8" width="14.421875" style="0" customWidth="1"/>
    <col min="9" max="26" width="0" style="0" hidden="1" customWidth="1"/>
  </cols>
  <sheetData>
    <row r="1" spans="1:8" ht="13.5" thickBot="1">
      <c r="A1" s="18"/>
      <c r="B1" s="37"/>
      <c r="C1" s="37"/>
      <c r="D1" s="37"/>
      <c r="E1" s="37"/>
      <c r="F1" s="37"/>
      <c r="G1" s="37"/>
      <c r="H1" s="38"/>
    </row>
    <row r="2" spans="2:8" ht="15" customHeight="1">
      <c r="B2" s="96" t="s">
        <v>194</v>
      </c>
      <c r="C2" s="96"/>
      <c r="D2" s="96"/>
      <c r="E2" s="96"/>
      <c r="F2" s="96"/>
      <c r="G2" s="96"/>
      <c r="H2" s="39"/>
    </row>
    <row r="3" spans="2:8" ht="12.75" customHeight="1">
      <c r="B3" s="103" t="s">
        <v>195</v>
      </c>
      <c r="C3" s="103"/>
      <c r="D3" s="104" t="s">
        <v>196</v>
      </c>
      <c r="E3" s="104"/>
      <c r="F3" s="97" t="s">
        <v>197</v>
      </c>
      <c r="G3" s="97"/>
      <c r="H3" s="36"/>
    </row>
    <row r="4" spans="2:8" ht="12.75">
      <c r="B4" s="40" t="s">
        <v>198</v>
      </c>
      <c r="C4" s="41" t="s">
        <v>199</v>
      </c>
      <c r="D4" s="105">
        <f>evaluación!J95</f>
        <v>254</v>
      </c>
      <c r="E4" s="105"/>
      <c r="F4" s="95">
        <f>evaluación!H95</f>
        <v>254</v>
      </c>
      <c r="G4" s="95"/>
      <c r="H4" s="42"/>
    </row>
    <row r="5" spans="2:8" ht="12.75">
      <c r="B5" s="40" t="s">
        <v>200</v>
      </c>
      <c r="C5" s="41" t="s">
        <v>201</v>
      </c>
      <c r="D5" s="105"/>
      <c r="E5" s="105"/>
      <c r="F5" s="95"/>
      <c r="G5" s="95"/>
      <c r="H5" s="42"/>
    </row>
    <row r="6" spans="2:8" ht="13.5" customHeight="1" thickBot="1">
      <c r="B6" s="98" t="s">
        <v>202</v>
      </c>
      <c r="C6" s="98"/>
      <c r="D6" s="99">
        <f>F4/D4</f>
        <v>1</v>
      </c>
      <c r="E6" s="99"/>
      <c r="F6" s="99"/>
      <c r="G6" s="99"/>
      <c r="H6" s="18"/>
    </row>
    <row r="7" spans="2:12" ht="12.75" customHeight="1">
      <c r="B7" s="101">
        <f>IF('[1]evaluación'!F42=5,"",'[1]resultado'!I26)</f>
      </c>
      <c r="C7" s="101"/>
      <c r="D7" s="101"/>
      <c r="E7" s="101"/>
      <c r="F7" s="101"/>
      <c r="G7" s="101"/>
      <c r="I7" s="102" t="s">
        <v>203</v>
      </c>
      <c r="J7" s="102"/>
      <c r="K7" s="102"/>
      <c r="L7" s="102"/>
    </row>
    <row r="8" spans="9:12" ht="12.75" customHeight="1">
      <c r="I8" s="100" t="s">
        <v>204</v>
      </c>
      <c r="J8" s="100"/>
      <c r="K8" s="100"/>
      <c r="L8" s="100"/>
    </row>
  </sheetData>
  <sheetProtection selectLockedCells="1" selectUnlockedCells="1"/>
  <mergeCells count="11">
    <mergeCell ref="B6:C6"/>
    <mergeCell ref="D6:G6"/>
    <mergeCell ref="I8:L8"/>
    <mergeCell ref="B7:G7"/>
    <mergeCell ref="I7:L7"/>
    <mergeCell ref="B2:G2"/>
    <mergeCell ref="B3:C3"/>
    <mergeCell ref="D3:E3"/>
    <mergeCell ref="F3:G3"/>
    <mergeCell ref="D4:E5"/>
    <mergeCell ref="F4:G5"/>
  </mergeCells>
  <printOptions horizontalCentered="1"/>
  <pageMargins left="0.9055555555555556" right="0.9055555555555556" top="0.19652777777777777" bottom="0.19652777777777777" header="0.5118055555555555" footer="0.5118055555555555"/>
  <pageSetup horizontalDpi="300" verticalDpi="300" orientation="portrait" paperSize="9" scale="8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ALMAC</dc:creator>
  <cp:keywords/>
  <dc:description/>
  <cp:lastModifiedBy>JUAN CARLOS CASTILLO CARRIÓN</cp:lastModifiedBy>
  <dcterms:created xsi:type="dcterms:W3CDTF">2011-08-23T20:50:57Z</dcterms:created>
  <dcterms:modified xsi:type="dcterms:W3CDTF">2013-03-29T16:20:37Z</dcterms:modified>
  <cp:category/>
  <cp:version/>
  <cp:contentType/>
  <cp:contentStatus/>
</cp:coreProperties>
</file>