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64011"/>
  <mc:AlternateContent xmlns:mc="http://schemas.openxmlformats.org/markup-compatibility/2006">
    <mc:Choice Requires="x15">
      <x15ac:absPath xmlns:x15ac="http://schemas.microsoft.com/office/spreadsheetml/2010/11/ac" url="C:\Users\felix.pinto\Desktop\CURSO HERRAMIENTA AESP\PRIMER NIVEL\Herramientas\AESP\"/>
    </mc:Choice>
  </mc:AlternateContent>
  <bookViews>
    <workbookView xWindow="0" yWindow="0" windowWidth="20490" windowHeight="6825"/>
  </bookViews>
  <sheets>
    <sheet name="AESP1" sheetId="2" r:id="rId1"/>
    <sheet name="AESP2" sheetId="3" r:id="rId2"/>
    <sheet name="AESP3" sheetId="4" r:id="rId3"/>
    <sheet name="AESP4" sheetId="6" r:id="rId4"/>
    <sheet name="AESP5" sheetId="5" r:id="rId5"/>
    <sheet name="AESP6" sheetId="7" r:id="rId6"/>
    <sheet name="AESP7" sheetId="8" r:id="rId7"/>
    <sheet name="AESP8" sheetId="9" r:id="rId8"/>
    <sheet name="FORMULARIO" sheetId="10" r:id="rId9"/>
  </sheets>
  <definedNames>
    <definedName name="_xlnm._FilterDatabase" localSheetId="2" hidden="1">AESP3!$A$73:$S$73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63" i="10" l="1"/>
  <c r="L62" i="10"/>
  <c r="L61" i="10"/>
  <c r="P20" i="9"/>
  <c r="P18" i="9"/>
  <c r="P16" i="9"/>
  <c r="O86" i="4"/>
  <c r="N37" i="8"/>
  <c r="N36" i="8"/>
  <c r="N35" i="8"/>
  <c r="N34" i="8"/>
  <c r="N33" i="8"/>
  <c r="N32" i="8"/>
  <c r="P23" i="9" l="1"/>
  <c r="P37" i="8"/>
  <c r="J55" i="10" s="1"/>
  <c r="N38" i="8"/>
  <c r="P38" i="8" s="1"/>
  <c r="L55" i="10" s="1"/>
  <c r="L51" i="10" l="1"/>
  <c r="L50" i="10"/>
  <c r="J21" i="10"/>
  <c r="Q51" i="3"/>
  <c r="N65" i="3"/>
  <c r="K57" i="3"/>
  <c r="K58" i="3"/>
  <c r="K59" i="3"/>
  <c r="K60" i="3"/>
  <c r="K61" i="3"/>
  <c r="K62" i="3"/>
  <c r="K63" i="3"/>
  <c r="K64" i="3"/>
  <c r="K65" i="3"/>
  <c r="K24" i="7"/>
  <c r="K25" i="7"/>
  <c r="K26" i="7"/>
  <c r="K27" i="7"/>
  <c r="K28" i="7"/>
  <c r="K29" i="7"/>
  <c r="K30" i="7"/>
  <c r="K31" i="7"/>
  <c r="K32" i="7"/>
  <c r="K23" i="7"/>
  <c r="N32" i="7" s="1"/>
  <c r="Q18" i="7" s="1"/>
  <c r="J49" i="10" s="1"/>
  <c r="O52" i="7"/>
  <c r="O47" i="7"/>
  <c r="L43" i="10"/>
  <c r="R30" i="5"/>
  <c r="J41" i="10" s="1"/>
  <c r="R36" i="5"/>
  <c r="J42" i="10" s="1"/>
  <c r="R41" i="5"/>
  <c r="J43" i="10" s="1"/>
  <c r="R45" i="5"/>
  <c r="J44" i="10" s="1"/>
  <c r="R52" i="5"/>
  <c r="J45" i="10" s="1"/>
  <c r="R54" i="5"/>
  <c r="R53" i="5"/>
  <c r="L45" i="10" s="1"/>
  <c r="R46" i="5"/>
  <c r="L44" i="10" s="1"/>
  <c r="R42" i="5"/>
  <c r="R37" i="5"/>
  <c r="L42" i="10" s="1"/>
  <c r="R31" i="5"/>
  <c r="L41" i="10" s="1"/>
  <c r="K33" i="7" l="1"/>
  <c r="S54" i="5"/>
  <c r="N62" i="10"/>
  <c r="N63" i="10"/>
  <c r="N61" i="10"/>
  <c r="N55" i="10"/>
  <c r="N45" i="10"/>
  <c r="L37" i="10"/>
  <c r="J37" i="10"/>
  <c r="Q23" i="6"/>
  <c r="Q24" i="6"/>
  <c r="G24" i="6"/>
  <c r="H23" i="6"/>
  <c r="I23" i="6"/>
  <c r="J23" i="6"/>
  <c r="K23" i="6"/>
  <c r="L23" i="6"/>
  <c r="M23" i="6"/>
  <c r="N23" i="6"/>
  <c r="O23" i="6"/>
  <c r="P23" i="6"/>
  <c r="G23" i="6"/>
  <c r="L33" i="10"/>
  <c r="J33" i="10"/>
  <c r="L32" i="10"/>
  <c r="J32" i="10"/>
  <c r="N32" i="10" s="1"/>
  <c r="R151" i="4"/>
  <c r="L31" i="10"/>
  <c r="J31" i="10"/>
  <c r="R86" i="4"/>
  <c r="J29" i="10" s="1"/>
  <c r="R113" i="4"/>
  <c r="J30" i="10" s="1"/>
  <c r="N30" i="10" s="1"/>
  <c r="H86" i="4"/>
  <c r="I86" i="4"/>
  <c r="L28" i="10"/>
  <c r="J28" i="10"/>
  <c r="L27" i="10"/>
  <c r="N27" i="10" s="1"/>
  <c r="L26" i="10"/>
  <c r="N26" i="10" s="1"/>
  <c r="L25" i="10"/>
  <c r="J25" i="10"/>
  <c r="N163" i="4"/>
  <c r="N164" i="4"/>
  <c r="N165" i="4"/>
  <c r="N166" i="4"/>
  <c r="P167" i="4" s="1"/>
  <c r="N167" i="4"/>
  <c r="N162" i="4"/>
  <c r="H152" i="4"/>
  <c r="R152" i="4" s="1"/>
  <c r="I151" i="4"/>
  <c r="J151" i="4"/>
  <c r="K151" i="4"/>
  <c r="L151" i="4"/>
  <c r="M151" i="4"/>
  <c r="N151" i="4"/>
  <c r="O151" i="4"/>
  <c r="P151" i="4"/>
  <c r="Q151" i="4"/>
  <c r="H151" i="4"/>
  <c r="N113" i="4"/>
  <c r="Q134" i="4"/>
  <c r="O135" i="4"/>
  <c r="Q135" i="4" s="1"/>
  <c r="H114" i="4"/>
  <c r="I113" i="4"/>
  <c r="J113" i="4"/>
  <c r="K113" i="4"/>
  <c r="L113" i="4"/>
  <c r="M113" i="4"/>
  <c r="O113" i="4"/>
  <c r="P113" i="4"/>
  <c r="Q113" i="4"/>
  <c r="H113" i="4"/>
  <c r="J86" i="4"/>
  <c r="K86" i="4"/>
  <c r="L86" i="4"/>
  <c r="M86" i="4"/>
  <c r="N86" i="4"/>
  <c r="P86" i="4"/>
  <c r="Q86" i="4"/>
  <c r="N31" i="10" l="1"/>
  <c r="N25" i="10"/>
  <c r="M17" i="7"/>
  <c r="O16" i="7" s="1"/>
  <c r="L49" i="10" s="1"/>
  <c r="N49" i="10" s="1"/>
  <c r="N33" i="10"/>
  <c r="N28" i="10"/>
  <c r="N168" i="4"/>
  <c r="P168" i="4" s="1"/>
  <c r="R114" i="4"/>
  <c r="L30" i="10" s="1"/>
  <c r="P63" i="4" l="1"/>
  <c r="R63" i="4" s="1"/>
  <c r="R62" i="4"/>
  <c r="I52" i="4"/>
  <c r="J52" i="4"/>
  <c r="K52" i="4"/>
  <c r="L52" i="4"/>
  <c r="M52" i="4"/>
  <c r="N52" i="4"/>
  <c r="O52" i="4"/>
  <c r="P52" i="4"/>
  <c r="Q52" i="4"/>
  <c r="H52" i="4"/>
  <c r="Q39" i="4"/>
  <c r="P39" i="4"/>
  <c r="O39" i="4"/>
  <c r="N39" i="4"/>
  <c r="M39" i="4"/>
  <c r="L39" i="4"/>
  <c r="K39" i="4"/>
  <c r="J39" i="4"/>
  <c r="I39" i="4"/>
  <c r="H39" i="4"/>
  <c r="R18" i="4"/>
  <c r="O19" i="4"/>
  <c r="R19" i="4" s="1"/>
  <c r="L20" i="10"/>
  <c r="N20" i="10" s="1"/>
  <c r="L19" i="10"/>
  <c r="N19" i="10" s="1"/>
  <c r="K56" i="3"/>
  <c r="I40" i="3"/>
  <c r="J40" i="3"/>
  <c r="K40" i="3"/>
  <c r="L40" i="3"/>
  <c r="M40" i="3"/>
  <c r="N40" i="3"/>
  <c r="O40" i="3"/>
  <c r="P40" i="3"/>
  <c r="Q40" i="3"/>
  <c r="H40" i="3"/>
  <c r="I25" i="3"/>
  <c r="I29" i="2" s="1"/>
  <c r="J25" i="3"/>
  <c r="J29" i="2" s="1"/>
  <c r="K25" i="3"/>
  <c r="L25" i="3"/>
  <c r="L29" i="2" s="1"/>
  <c r="M25" i="3"/>
  <c r="M29" i="2" s="1"/>
  <c r="N25" i="3"/>
  <c r="N29" i="2" s="1"/>
  <c r="O25" i="3"/>
  <c r="O29" i="2" s="1"/>
  <c r="P25" i="3"/>
  <c r="P29" i="2" s="1"/>
  <c r="Q25" i="3"/>
  <c r="Q29" i="2" s="1"/>
  <c r="H25" i="3"/>
  <c r="H29" i="2" s="1"/>
  <c r="K29" i="2"/>
  <c r="L15" i="10"/>
  <c r="J15" i="10"/>
  <c r="H87" i="4" l="1"/>
  <c r="R87" i="4" s="1"/>
  <c r="L29" i="10" s="1"/>
  <c r="H53" i="4"/>
  <c r="R53" i="4" s="1"/>
  <c r="H40" i="4"/>
  <c r="R40" i="4" s="1"/>
  <c r="K66" i="3"/>
  <c r="M51" i="3" s="1"/>
  <c r="O49" i="3" s="1"/>
  <c r="L21" i="10" s="1"/>
  <c r="N21" i="10" s="1"/>
  <c r="H41" i="3"/>
  <c r="R41" i="3" s="1"/>
  <c r="H26" i="3"/>
  <c r="R26" i="3" s="1"/>
  <c r="N15" i="10"/>
  <c r="L34" i="10" l="1"/>
  <c r="N29" i="10"/>
  <c r="J64" i="10"/>
  <c r="J58" i="10"/>
  <c r="J52" i="10"/>
  <c r="N51" i="10"/>
  <c r="N50" i="10"/>
  <c r="J46" i="10"/>
  <c r="N44" i="10"/>
  <c r="N43" i="10"/>
  <c r="N42" i="10"/>
  <c r="N41" i="10"/>
  <c r="J38" i="10"/>
  <c r="L38" i="10"/>
  <c r="J34" i="10"/>
  <c r="J22" i="10"/>
  <c r="L22" i="10"/>
  <c r="R98" i="2"/>
  <c r="R97" i="2"/>
  <c r="R92" i="2"/>
  <c r="J14" i="10" s="1"/>
  <c r="H98" i="2"/>
  <c r="I92" i="2"/>
  <c r="J92" i="2"/>
  <c r="K92" i="2"/>
  <c r="L92" i="2"/>
  <c r="M92" i="2"/>
  <c r="N92" i="2"/>
  <c r="O92" i="2"/>
  <c r="P92" i="2"/>
  <c r="Q92" i="2"/>
  <c r="H92" i="2"/>
  <c r="I82" i="2"/>
  <c r="R82" i="2" s="1"/>
  <c r="J13" i="10" s="1"/>
  <c r="J82" i="2"/>
  <c r="K82" i="2"/>
  <c r="L82" i="2"/>
  <c r="M82" i="2"/>
  <c r="N82" i="2"/>
  <c r="O82" i="2"/>
  <c r="P82" i="2"/>
  <c r="Q82" i="2"/>
  <c r="H82" i="2"/>
  <c r="N57" i="2"/>
  <c r="N58" i="2"/>
  <c r="N59" i="2"/>
  <c r="N60" i="2"/>
  <c r="N61" i="2"/>
  <c r="N62" i="2"/>
  <c r="N63" i="2"/>
  <c r="N64" i="2"/>
  <c r="N65" i="2"/>
  <c r="N56" i="2"/>
  <c r="Q45" i="2"/>
  <c r="P45" i="2"/>
  <c r="O45" i="2"/>
  <c r="N45" i="2"/>
  <c r="M45" i="2"/>
  <c r="P37" i="10" l="1"/>
  <c r="J70" i="10" s="1"/>
  <c r="N37" i="10"/>
  <c r="N38" i="10"/>
  <c r="N22" i="10"/>
  <c r="P19" i="10"/>
  <c r="J68" i="10" s="1"/>
  <c r="L64" i="10"/>
  <c r="J16" i="10"/>
  <c r="L46" i="10"/>
  <c r="P41" i="10" s="1"/>
  <c r="J71" i="10" s="1"/>
  <c r="L52" i="10"/>
  <c r="L58" i="10"/>
  <c r="H83" i="2"/>
  <c r="R83" i="2" s="1"/>
  <c r="L13" i="10" s="1"/>
  <c r="N13" i="10" s="1"/>
  <c r="H93" i="2"/>
  <c r="R93" i="2" s="1"/>
  <c r="L14" i="10" s="1"/>
  <c r="N14" i="10" s="1"/>
  <c r="N66" i="2"/>
  <c r="P66" i="2" s="1"/>
  <c r="L12" i="10" s="1"/>
  <c r="N12" i="10" s="1"/>
  <c r="K45" i="2"/>
  <c r="H45" i="2"/>
  <c r="L45" i="2"/>
  <c r="J45" i="2"/>
  <c r="I45" i="2"/>
  <c r="P55" i="10" l="1"/>
  <c r="J73" i="10" s="1"/>
  <c r="N58" i="10"/>
  <c r="N64" i="10"/>
  <c r="P61" i="10"/>
  <c r="J74" i="10" s="1"/>
  <c r="P49" i="10"/>
  <c r="J72" i="10" s="1"/>
  <c r="N52" i="10"/>
  <c r="N46" i="10"/>
  <c r="N34" i="10"/>
  <c r="P25" i="10"/>
  <c r="J69" i="10" s="1"/>
  <c r="H46" i="2"/>
  <c r="R46" i="2" s="1"/>
  <c r="L11" i="10" s="1"/>
  <c r="N11" i="10" s="1"/>
  <c r="L16" i="10" l="1"/>
  <c r="N16" i="10" s="1"/>
  <c r="P11" i="10" s="1"/>
  <c r="J67" i="10" s="1"/>
  <c r="J75" i="10" s="1"/>
  <c r="N67" i="10" s="1"/>
</calcChain>
</file>

<file path=xl/sharedStrings.xml><?xml version="1.0" encoding="utf-8"?>
<sst xmlns="http://schemas.openxmlformats.org/spreadsheetml/2006/main" count="628" uniqueCount="339">
  <si>
    <t>Dirección General de Calidad y Educación en salud</t>
  </si>
  <si>
    <t>Entidad Federativa:</t>
  </si>
  <si>
    <t>XXXXXX</t>
  </si>
  <si>
    <t>Nombre de la Unidad Administrativa o Establecimiento:</t>
  </si>
  <si>
    <t>XX/enero/xxx</t>
  </si>
  <si>
    <t>Colocar un "1" uno, si el documento cumple con la acción esencial, colocar un "0" cero, si no cumple con la acción esencial ó colocar un "NA"  si no aplica</t>
  </si>
  <si>
    <t xml:space="preserve">Documento </t>
  </si>
  <si>
    <t>Dato</t>
  </si>
  <si>
    <t>Expediente / Puntaje</t>
  </si>
  <si>
    <t xml:space="preserve">Carpeta </t>
  </si>
  <si>
    <t>Nombre completo</t>
  </si>
  <si>
    <t>Fecha de nacimiento</t>
  </si>
  <si>
    <t xml:space="preserve">Hoja Frontal </t>
  </si>
  <si>
    <t>Historia clínica</t>
  </si>
  <si>
    <t>Nota de evolución medicina</t>
  </si>
  <si>
    <t>Nota de evolución odontológica</t>
  </si>
  <si>
    <t>Nota de evolución nutrición</t>
  </si>
  <si>
    <t>NA</t>
  </si>
  <si>
    <t xml:space="preserve">Nota de evolución psicología </t>
  </si>
  <si>
    <t xml:space="preserve">Nota de referencia </t>
  </si>
  <si>
    <t>Nota de interconsulta</t>
  </si>
  <si>
    <t>Hoja de enfermería</t>
  </si>
  <si>
    <t>Servicios auxiliares, de diagnóstico y tratamiento</t>
  </si>
  <si>
    <t>Trabajo social</t>
  </si>
  <si>
    <t>Carta de consentimiento informado</t>
  </si>
  <si>
    <t>Receta</t>
  </si>
  <si>
    <t>Hoja de notificaciónal ministerio público</t>
  </si>
  <si>
    <t>Puntaje alcanzado*</t>
  </si>
  <si>
    <t>Puntaje Total</t>
  </si>
  <si>
    <t>Colocar un "1" uno, si el documento cumple con la acción esencial, O colocar un "0" cero, si no cumple con la acción escencial.</t>
  </si>
  <si>
    <t>Expediente</t>
  </si>
  <si>
    <t xml:space="preserve">Procedimiento </t>
  </si>
  <si>
    <t>Identificación del solicitante</t>
  </si>
  <si>
    <t>Estudio solicitado</t>
  </si>
  <si>
    <t>Diagnóstico probable</t>
  </si>
  <si>
    <t>Hora de estudio</t>
  </si>
  <si>
    <t>Identificación del EAM</t>
  </si>
  <si>
    <t>Registro de verificación de etiquetas de muestra con solicitud</t>
  </si>
  <si>
    <t>De manera semestral verificar 10 expedientes que tengan notas de procedimientos realizados (administración de medicamentos, infusiones intravenosas, aplicación de biológico, procedimientos médicos, quirúrgicos u odontológicos, traslado dentro o fuera del EAM,  procedimientos o tratamientos invasivo de alto riesgo, realización de estudios de gabinete, laboratorio y/o patología, y verificar lo siguiente:</t>
  </si>
  <si>
    <t xml:space="preserve">PUNTAJE TOTAL </t>
  </si>
  <si>
    <t>AESP # 1C.- IDENTIFICACIÓN DEL PACIENTE #De la identificación en estudios de imagenología físicos o digitales, laboratorio clínico y patología.</t>
  </si>
  <si>
    <t>De manera semestral revisar 10 expedientes que tengan solicitudes de estudios de gabinete, laboratorios y /o patología y verificar lo siguiente:</t>
  </si>
  <si>
    <t>SOLICITUDES</t>
  </si>
  <si>
    <t>Fecha de solicitud</t>
  </si>
  <si>
    <t>Fecha de estdio</t>
  </si>
  <si>
    <t>PLACAS RADIOGRAFICAS</t>
  </si>
  <si>
    <t>LABORATORIO Y PATOLOGIA</t>
  </si>
  <si>
    <t>PUNTAJE ALCANZADO</t>
  </si>
  <si>
    <t>Colocar un "1" uno, si el documento cumple con la acción esencial ó colocar un "0" cero, si no cumple con la acción escencial, o NA, si no aplica para el caso.</t>
  </si>
  <si>
    <t>PUNTAJE TOTAL</t>
  </si>
  <si>
    <t xml:space="preserve">AESP# 1 IDENTIFICACION DEL PACIENTE </t>
  </si>
  <si>
    <t xml:space="preserve">Criterio </t>
  </si>
  <si>
    <t xml:space="preserve">Puntaje esperado </t>
  </si>
  <si>
    <t>Puntaje otorgado</t>
  </si>
  <si>
    <t xml:space="preserve">SEMAFORIZACION </t>
  </si>
  <si>
    <t>Total AESP # 1</t>
  </si>
  <si>
    <t>AESP# 2 COMUNICACIÓN EFECTIVA</t>
  </si>
  <si>
    <t>Calificación AESP # 2</t>
  </si>
  <si>
    <t>AESP# 3 SEGURIDAD EN EL PROCESOS DE MEDICACION</t>
  </si>
  <si>
    <t>Calificación AESP # 3</t>
  </si>
  <si>
    <t>AESP# 4 SEGURIDAD EN LOS PROCEDIMIENTOS</t>
  </si>
  <si>
    <t>Calificación AESP # 4</t>
  </si>
  <si>
    <t>AESP# 5 REDUCCION DEL RIESGO DE INFECCIONES ASOCIADAS A LA ATENCION DE LA SALUD</t>
  </si>
  <si>
    <t>Calificación AESP # 5</t>
  </si>
  <si>
    <t xml:space="preserve">AESP # 6B INFRAESTRUCTURA        </t>
  </si>
  <si>
    <t xml:space="preserve">AESP # 6B MANTENIMIENTO </t>
  </si>
  <si>
    <t>Calificación AESP # 6</t>
  </si>
  <si>
    <t>Calificación AESP # 7</t>
  </si>
  <si>
    <t xml:space="preserve">AESP# 8 IDENTIFICACION DEL PACIENTE </t>
  </si>
  <si>
    <t xml:space="preserve">AESP # 8A CAPACITACION          </t>
  </si>
  <si>
    <t xml:space="preserve">AESP # 8A COCASEP  </t>
  </si>
  <si>
    <t>AESP # 8A CUESTIONARIO/ACCION</t>
  </si>
  <si>
    <t>Calificación AESP # 8</t>
  </si>
  <si>
    <t>RESULTADO GLOBAL AESP</t>
  </si>
  <si>
    <t>AESP # 1</t>
  </si>
  <si>
    <t>AESP # 2</t>
  </si>
  <si>
    <t>AESP # 3</t>
  </si>
  <si>
    <t>AESP # 4</t>
  </si>
  <si>
    <t>AESP # 5</t>
  </si>
  <si>
    <t>AESP # 6</t>
  </si>
  <si>
    <t>AESP # 7</t>
  </si>
  <si>
    <t>AESP # 8</t>
  </si>
  <si>
    <t xml:space="preserve">CALIFICACIÓN GLOBAL </t>
  </si>
  <si>
    <t>MENOR A 80 %</t>
  </si>
  <si>
    <t>DE 80 A 94 %</t>
  </si>
  <si>
    <t>MAYOR A 94 %</t>
  </si>
  <si>
    <t xml:space="preserve">AESP # 1A  De la idetificación general del paciente          </t>
  </si>
  <si>
    <t>AESP # 1B.- IDENTIFICACIÓN DEL PACIENTE "De la identificación del paciente previo a los momentos críticos de la atención"</t>
  </si>
  <si>
    <t>AESP # 1A.- IDENTIFICACIÓN DEL PACIENTE "De la identificación general del paciente"</t>
  </si>
  <si>
    <t>Evaluar 10 expedientes dal semestre</t>
  </si>
  <si>
    <t xml:space="preserve">AESP # 1B  De la identificación del paciente previo a los momentos críticos de la atención             </t>
  </si>
  <si>
    <t>AESP # 1C Solicitudes</t>
  </si>
  <si>
    <t>AESP # 1C Placas radiológicas</t>
  </si>
  <si>
    <t>AESP # 1C Laboratorio y patología</t>
  </si>
  <si>
    <t xml:space="preserve">Porcentaje por variable </t>
  </si>
  <si>
    <t>Porcentaje de cumplimiento</t>
  </si>
  <si>
    <t>AESP # 2A.- COMUNICACIÓN EFECTIVA "De la referencia y/o contra referencia del paciente"</t>
  </si>
  <si>
    <t>Revisar la nota de referencia y/o contra referencia de 10 expedientes al semestre.</t>
  </si>
  <si>
    <t>Nombre completo  del paciente</t>
  </si>
  <si>
    <t>Fecha de nacimiento del paciente</t>
  </si>
  <si>
    <t>Resumen clínico</t>
  </si>
  <si>
    <t>Datos del establecimiento emisor</t>
  </si>
  <si>
    <t>Datos del establecimiento receptor</t>
  </si>
  <si>
    <t>Fecha y hora de envío</t>
  </si>
  <si>
    <t xml:space="preserve">Fecha y hora de recepción </t>
  </si>
  <si>
    <t>Nombre y firma de quien envía</t>
  </si>
  <si>
    <t>Nombre y firma de quien recibe</t>
  </si>
  <si>
    <t xml:space="preserve">Directorio de referencia </t>
  </si>
  <si>
    <t>Puntaje total</t>
  </si>
  <si>
    <t>Puntaje alcanzado</t>
  </si>
  <si>
    <t>Colocar un "1" uno, si el documento cumple con la acción esencial, colocar un "0" cero, si no cumple con la acción esencial.</t>
  </si>
  <si>
    <t xml:space="preserve">Colocar un "1" uno, si el documento cumple con la acción esencial, colocar un "0" cero, si no cumple con la acción esencial ó colocar un "NA" si no aplica. </t>
  </si>
  <si>
    <t>AESP # 2B.- COMUNICACIÓN EFECTIVA "De las prescripciones médicas y de las anotaciones en documentos"</t>
  </si>
  <si>
    <t>Revisar 10 expedientes al semestre.</t>
  </si>
  <si>
    <t xml:space="preserve">Letra legible </t>
  </si>
  <si>
    <t>Espacio entre nombre e información del medicamento</t>
  </si>
  <si>
    <t>Dosis en número entero</t>
  </si>
  <si>
    <t>Dosis en número decimal</t>
  </si>
  <si>
    <t>Dosis en número mayor a 1000</t>
  </si>
  <si>
    <t>Sin abreviaturas</t>
  </si>
  <si>
    <t>AESP # 2C.- COMUNICACIÓN EFECTIVA "De la notificación de valores críticos de laboratorio, patología y estudios de gabinete"</t>
  </si>
  <si>
    <t>Colocar un "1" si cumple con la acción esencial ó colocar un "0" si no cumple con la acción esencial.</t>
  </si>
  <si>
    <t xml:space="preserve">Variable </t>
  </si>
  <si>
    <t>Verificar la existencia y cumplimiento de un procedimiento de notificación de valores críticos de laboratorio, patología y estudios de gabinete de manera semestral.</t>
  </si>
  <si>
    <t>Existe evidencia documental del cumplimiento del procedimiento para comunicar los resultados críticos a los pacientes.</t>
  </si>
  <si>
    <t>Conoce el protocolo</t>
  </si>
  <si>
    <t>Describe el protocolo</t>
  </si>
  <si>
    <t>El personal conoce y describe el procedimiento para comunicar los resultados críticos a los pacientes.</t>
  </si>
  <si>
    <t>PROTOCOLO COMUNICACION DE RESULTADOS CRITICOS</t>
  </si>
  <si>
    <t>AESP # 2A De la referencia y/o contra referencia</t>
  </si>
  <si>
    <t>AESP # 2B De las prescripciones médicas y de las anotaciones</t>
  </si>
  <si>
    <t xml:space="preserve">AESP # 2C De la notificación de valores críticos        </t>
  </si>
  <si>
    <t>AESP # 3A.- SEGURIDAD EN EL PROCESO DE MEDICACIÓN  "Del almacenamiento de medicamentos".</t>
  </si>
  <si>
    <t xml:space="preserve"> Verificar una vez al semestre que en farmacia los medicamentos cumplan con los siguientes requisitos:</t>
  </si>
  <si>
    <t>Alerta visual (círculo rojo) en TODOS los medicamentos de alto riesgo</t>
  </si>
  <si>
    <t>Medicamentos de alto riego separados</t>
  </si>
  <si>
    <t>Medicamentos semaforizados por caducidad</t>
  </si>
  <si>
    <t>Conservación de medicamentos de acuerdo a las recomendaciones del proveedor (humedad y temperatura)</t>
  </si>
  <si>
    <t>Registro de medicamentos anestésicos</t>
  </si>
  <si>
    <t xml:space="preserve">Variables </t>
  </si>
  <si>
    <t>Expedientes / puntaje</t>
  </si>
  <si>
    <t>Letra clara, legible sin abreviaturas</t>
  </si>
  <si>
    <t>Sin tachaduras ni enmendaduras</t>
  </si>
  <si>
    <t>Nombre y direccion del establecimiento</t>
  </si>
  <si>
    <t>Nombre completo, cédula y fimra del médico</t>
  </si>
  <si>
    <t xml:space="preserve">Fecha de elaboración </t>
  </si>
  <si>
    <t xml:space="preserve">Nombre completo del paciente </t>
  </si>
  <si>
    <t>Fecha de nacmiento del paciente</t>
  </si>
  <si>
    <t xml:space="preserve">Nombre genérico del medicamento </t>
  </si>
  <si>
    <t>Dosis y presentación del medicamento</t>
  </si>
  <si>
    <t xml:space="preserve">Frecuencia y Vía de administración </t>
  </si>
  <si>
    <t>Duración del tratamiento</t>
  </si>
  <si>
    <t xml:space="preserve">AESP # 3B.- SEGURIDAD EN EL PROCESO DE MEDICACIÓN "De la prescripción". </t>
  </si>
  <si>
    <t>Los documentos a revisar deben ser los relacionados a las recetas evaluadas en el apartado anterior AESP #3B</t>
  </si>
  <si>
    <t>Hay registro de movimientode medicamentos</t>
  </si>
  <si>
    <t xml:space="preserve">AESP # 3C.- SEGURIDAD EN EL PROCESO DE MEDICACIÓN "De la dispensación". </t>
  </si>
  <si>
    <t>Revisar semestralmente 10 registros de medicamentos en la farmacia, con base en recetas surtidas.</t>
  </si>
  <si>
    <t>Hay registro del lote</t>
  </si>
  <si>
    <t>Hay registro de la fecha de caducidad</t>
  </si>
  <si>
    <t>Colocar un "1" si cumple con la acción esencial, colocar un "0" si no cumple con la acción esencial o colocar NA, sino aplica el caso.</t>
  </si>
  <si>
    <t xml:space="preserve">El medicamento se encuentra rotulado con los datos de identificación del paciente </t>
  </si>
  <si>
    <t>Personal autorizado</t>
  </si>
  <si>
    <t>Área asignada higiénica y habilitada</t>
  </si>
  <si>
    <t>Uso de equipo de protección personal y técnica aséptica</t>
  </si>
  <si>
    <t>Evidencia de capacitación en técnicas asépticas</t>
  </si>
  <si>
    <t>Paciente correcto (datos de identificación)</t>
  </si>
  <si>
    <t>Medicamento correcto (indicaciones médicas)</t>
  </si>
  <si>
    <t>Dosis correcta (indicaciones médicas)</t>
  </si>
  <si>
    <t>Vía correcta (indicaciones médicas)</t>
  </si>
  <si>
    <t>Horario correcto (indicaciones médicas)</t>
  </si>
  <si>
    <t xml:space="preserve"> </t>
  </si>
  <si>
    <t xml:space="preserve">  </t>
  </si>
  <si>
    <t xml:space="preserve">AESP # 3D.- SEGURIDAD EN EL PROCESO DE MEDICACIÓN "De la recepción de los medicamentos". </t>
  </si>
  <si>
    <t>DETERMINAR SI APLICA (SI "SA"; NO "NA")</t>
  </si>
  <si>
    <t xml:space="preserve">AESP # 3E.- SEGURIDAD EN EL PROCESO DE MEDICACIÓN "De la preparación". </t>
  </si>
  <si>
    <t>SA</t>
  </si>
  <si>
    <t>Medicamentos con etiquetas legibles</t>
  </si>
  <si>
    <t>Identificación de alergias (expediente clínico)</t>
  </si>
  <si>
    <t>Registro correcto (hoja de enfermería)</t>
  </si>
  <si>
    <t xml:space="preserve">Manejo de medicamentos personales </t>
  </si>
  <si>
    <t>Manejo de medicamentos suspendidos</t>
  </si>
  <si>
    <t xml:space="preserve">Manejo de omisión de medicamentos </t>
  </si>
  <si>
    <t xml:space="preserve">AESP # 3F.- SEGURIDAD EN EL PROCESO DE MEDICACIÓN "De la administración". </t>
  </si>
  <si>
    <t xml:space="preserve">Preparación justo antes de la administración (medicamentos de alto riesgo) </t>
  </si>
  <si>
    <t>Velocidadde infusión correcta (indicaciones médicas)</t>
  </si>
  <si>
    <t>Manejo de medicamentos anestésicos</t>
  </si>
  <si>
    <t>Uso de anestésico en monodosis</t>
  </si>
  <si>
    <t>Etiquetado correcto de medicamentos</t>
  </si>
  <si>
    <t>Etiquetado de anestésicos</t>
  </si>
  <si>
    <t>Variable</t>
  </si>
  <si>
    <t>Expedientes</t>
  </si>
  <si>
    <t>AESP # 3G.- SEGURIDAD EN EL PROCESO DE MEDICACIÓN "De los medicamentos con aspecto o nombre parecido (LASA)."</t>
  </si>
  <si>
    <t>Verificar la existencia del listado de los medicamentos LASA y al semestre revisar 10 expedientes de pacientes a los que se les haya recetado medicamentos de alto riesgo y/o LASA.</t>
  </si>
  <si>
    <t>Presenta listado de medicamentos LASA específico del establecimiento:</t>
  </si>
  <si>
    <r>
      <t xml:space="preserve">Hay registro  en el expediente de cumplir con las alertas visuales para:                                                     </t>
    </r>
    <r>
      <rPr>
        <b/>
        <u/>
        <sz val="11"/>
        <color theme="1"/>
        <rFont val="Calibri"/>
        <family val="2"/>
        <scheme val="minor"/>
      </rPr>
      <t>Medicamentos de Alto riesgo:</t>
    </r>
    <r>
      <rPr>
        <b/>
        <sz val="11"/>
        <color theme="1"/>
        <rFont val="Calibri"/>
        <family val="2"/>
        <scheme val="minor"/>
      </rPr>
      <t xml:space="preserve"> Escritos con letra mayúscula,                                                                       </t>
    </r>
    <r>
      <rPr>
        <b/>
        <u/>
        <sz val="11"/>
        <color theme="1"/>
        <rFont val="Calibri"/>
        <family val="2"/>
        <scheme val="minor"/>
      </rPr>
      <t>LASA:</t>
    </r>
    <r>
      <rPr>
        <b/>
        <sz val="11"/>
        <color theme="1"/>
        <rFont val="Calibri"/>
        <family val="2"/>
        <scheme val="minor"/>
      </rPr>
      <t xml:space="preserve"> Subrayados y,                                                                                </t>
    </r>
    <r>
      <rPr>
        <b/>
        <u/>
        <sz val="11"/>
        <color theme="1"/>
        <rFont val="Calibri"/>
        <family val="2"/>
        <scheme val="minor"/>
      </rPr>
      <t xml:space="preserve">Medicamentos Alto riesgo y LASA: </t>
    </r>
    <r>
      <rPr>
        <b/>
        <sz val="11"/>
        <color theme="1"/>
        <rFont val="Calibri"/>
        <family val="2"/>
        <scheme val="minor"/>
      </rPr>
      <t xml:space="preserve">Escritos con letra mayúscula y subrayados. </t>
    </r>
  </si>
  <si>
    <t>Expediente / puntaje</t>
  </si>
  <si>
    <t>Nombre del paciente</t>
  </si>
  <si>
    <t xml:space="preserve">Descripción del proceso de administración </t>
  </si>
  <si>
    <t>Nombre y firma del personal # 1</t>
  </si>
  <si>
    <t>Nombre y firma del personal # 2</t>
  </si>
  <si>
    <t xml:space="preserve">AESP # 3H.- SEGURIDAD EN EL PROCESO DE MEDICACIÓN "Doble verificación para anestésicos y medicamentos de alto riesgo." </t>
  </si>
  <si>
    <t>Revisar semestralmente, si dentro del EAM se prepararon medicamentos dentro del establecimiento en los últimos 6 meses; de tener pacientes se aplica este apartado para valorar en 10 de ellos, si el personal cumple con estas variables.</t>
  </si>
  <si>
    <t>Revisar semestralmente si en los últimos 6 meses, se cuenta con manejo de pacientes dentro del EAM; de tener pacientes se aplica este apartado para valorar en 10 de ellos, (evidencia documental en el expediente clínico) si el personal cumple con esta variable.</t>
  </si>
  <si>
    <t>Revisar semestralmente, si dentro del EAM se administraron medicamentos en los últimos 6 meses; de tener pacientes se aplica este apartado para valorar en 10 de ellos (evidencia documental en el expediente clínico), si el personal cumple con estas variables.</t>
  </si>
  <si>
    <t>Colocar un "1" si cumple con la acción esencial, colocar un "0" si no cumple con la acción esencial, o colocar un NA, en las celdas que queden vacías, en caso de no completarse los 10 casos.</t>
  </si>
  <si>
    <t>Colocar un "1" si cumple con la acción esencial, colocar un "0" si no cumple con la acción esencial, o colocar un NA, en las variables que no aplique y en las celdas que queden vacías, en caso de no completarse los 10 casos.</t>
  </si>
  <si>
    <t>Revisar semestralmente, si dentro del EAM se administraron medicamentos de alto riesgo en los últimos 6 meses; de tener pacientes se aplica este apartado para valorar en 10 de ellos (evidencia documental en el expediente clínico), si el personal cumple con estas variables.</t>
  </si>
  <si>
    <t xml:space="preserve">Presencia </t>
  </si>
  <si>
    <t xml:space="preserve">Tipo de evento </t>
  </si>
  <si>
    <t>Reportados</t>
  </si>
  <si>
    <t>Análisis en COCASEP</t>
  </si>
  <si>
    <t>Acción de mejora</t>
  </si>
  <si>
    <t>CF</t>
  </si>
  <si>
    <t>EA</t>
  </si>
  <si>
    <t>EC</t>
  </si>
  <si>
    <t>AESP # 3I- SEGURIDAD EN EL PROCESO DE MEDICACIÓN "De la notificación inmediata de los eventos centinela, eventos adversos y cuasifallas relacionados con la medicación"</t>
  </si>
  <si>
    <t>Colocar un "1" si se cumple con el requisito,  colocar un "0" cero, si no cumple con el requisito.</t>
  </si>
  <si>
    <t>Revisar semestralmente, si dentro del EAM se presentaron, notificaron y analizaron eventos adversos, centinelas y cuasi fallas, así como la correspondiente acción de mejora, en los últimos 6 meses; de tener eventos se aplica este apartado para valorar (evidencia documental), si el personal cumple con estas variables.(Independientemente del número de eventos que se pudieran presentar, solo evaluar de manera aleatoria uno por mes).</t>
  </si>
  <si>
    <t xml:space="preserve">Revisar semestralmente 10 recetas surtidas, que correspondan a los expedientes revisados en el en el módulo de la AESP # 1, especificamente en el apartado (RECETA) </t>
  </si>
  <si>
    <t>AESP # 3A  Del almacenamiento de medicamentos</t>
  </si>
  <si>
    <t>AESP # 3B De la prescripción</t>
  </si>
  <si>
    <t>AESP # 3C De la dispensación</t>
  </si>
  <si>
    <t>AESP # 3D De la recepción de los medicamentos</t>
  </si>
  <si>
    <t>AESP # 3E De la preparación</t>
  </si>
  <si>
    <t>AESP # 3 F De la administración</t>
  </si>
  <si>
    <t>AESP # 3G De los medicamentos con aspecto o nombre parecido (LASA)</t>
  </si>
  <si>
    <t>AESP # 3H Doble verificación para anestésicos y medicamentos de alto riesgo</t>
  </si>
  <si>
    <t>AESP # 3I De la notificación inmediata de eventos adversos.</t>
  </si>
  <si>
    <t>Nombre completo del paciente</t>
  </si>
  <si>
    <t>Marcaje documental</t>
  </si>
  <si>
    <t xml:space="preserve">Descripción del procedimiento </t>
  </si>
  <si>
    <t>Cuenta con los estudios de laboratorio y gabinete requeridos.</t>
  </si>
  <si>
    <t>Se verifica y registra la  esterilización del equipo a utilizar</t>
  </si>
  <si>
    <t>Cuenta con Carta de consentimiento informado</t>
  </si>
  <si>
    <t xml:space="preserve">AESP # 4A.- SEGURIDAD EN LOS PROCEDIMIENTOS "Del Tiempo Fuera para procedimientos de alto riesgo." </t>
  </si>
  <si>
    <t>Se evaluará el marcaje documental de los  procedimientos odontológicos y de los otros procedimientos que se realicen en el EAM, acuerdo a lo  establecido en su manual, mediante la revisión de 10 expedientes al semestre.</t>
  </si>
  <si>
    <t>Colocar un "1" si cumple con la acción esencial, colocar un "0" si no cumple con la acción esencial ó colocar NA, si no aplica</t>
  </si>
  <si>
    <t>AESP # 4A Del Tiempo Fuera para procedimientos de alto riesgo</t>
  </si>
  <si>
    <t>AESP# 6 REDUCCIÓN DEL RIESGO DE DAÑO AL PACIENTE POR  CAUSA DE CAIDAS</t>
  </si>
  <si>
    <t>AESP# 7 NOTIFICACION DE EVENTOS ADVERSOS, CENTINELAS Y/O  CUASI FALLAS</t>
  </si>
  <si>
    <t>Componente 1. Cambios al sistema</t>
  </si>
  <si>
    <t>Presenta diagnóstico de lavabos del establecimiento del año en curso y evidencia documental de acciones de mejora en caso necesario</t>
  </si>
  <si>
    <t>Presenta diagnóstico de dispensadores de jabón líquido del establecimiento del año en curso y evidencia documental de acciones de mejora en caso necesario</t>
  </si>
  <si>
    <t>Presenta diagnóstico de dispensadores de toallas desechables del establecimiento del año en curso y evidencia documental de acciones de mejora en caso necesario</t>
  </si>
  <si>
    <t>Presenta diagnóstico de dispensadores de alcohol gel del establecimiento del año en curso y evidencia documental de acciones de mejora en caso necesario</t>
  </si>
  <si>
    <t>Presenta cronograma anual de monitoreo de cloro residual con apego a la NOM-045-SSA2-2005 (mínimo cada 48 horas)</t>
  </si>
  <si>
    <t>Presenta evidencia documental de limpieza de tinacos y cisternas en los últimos 6 meses</t>
  </si>
  <si>
    <t>Componente 2. Formación y aprendizaje</t>
  </si>
  <si>
    <t>Presenta programación de capacitación en prevención de IAAS y uso racional de antimicrobianos para el personal de salud en el último semestre. (enero-junio o julio-diciembre)</t>
  </si>
  <si>
    <t>Presenta programación de difusión en prevención de IAAS y uso racional de antimicrobianos para los usuarios en el último semestre. (enero-junio o julio-diciembre)</t>
  </si>
  <si>
    <t>Presenta evidencia documental en la que se pueda verificar que el 100% del personal del establecimiento ha recibido una capacitación en higiene de manos en los últimos 6 meses</t>
  </si>
  <si>
    <t>Presenta evidencia documental de capacitación incidental en personal becario y/o de nuevo ingreso en los últimos 6 meses en caso que corresponda</t>
  </si>
  <si>
    <t>Presenta evidencia documental de difusión de información a pacientes y familiares en los útimos 6 meses</t>
  </si>
  <si>
    <t>Componente 3. Supervisión y retroalimentación</t>
  </si>
  <si>
    <t>Presenta evidencia documental de realizar evaluación del apego a los 5 momentos de higiene de manos y de la correcta técnica de higiene de manos al personal del establecimiento, según corresponda de acuerdo al grado de complejidad del establecimiento, en el último semestre</t>
  </si>
  <si>
    <t>Presenta evidencia documental de la difusión de los resultados de la evaluación del apego a los 5 momentos de higiene de manos y a la correcta técnica de higiene de manos hacia el personal en el último semestre</t>
  </si>
  <si>
    <t>Presenta evidencia documental de haber presentado los resultados de la evalución del apego a los 5 momentos de higiene de manos y  a la correcta técnica de higiene de manos en las sesiones COCASEP.</t>
  </si>
  <si>
    <t>Presenta evidencia documental de haber realizado acciones de retroalimentación y fortalecimiento del apego a los 5 momentos de higiene de manos y de la técnica de higiene de manos con base en los resultados alcanzados por el personal del establecimiento</t>
  </si>
  <si>
    <t>Componente 4 Recordatorio en el lugar de trabajo</t>
  </si>
  <si>
    <t>Hay carteles de la técnica de higiene de manos y de los 5 momentos para la higiene de manos en buenas condiciones en todos los lavabos para el personal de salud.</t>
  </si>
  <si>
    <t>Hay carteles de la técnica de higiene de manos en buenas condiciones en todos los lavabos para los usuarios</t>
  </si>
  <si>
    <t>Hay carteles de la técnica de higiene de manos y de los 5 momentos para la higiene de manos en buenas condiciones en los lugares donde existe dispensadores de alcohol gel empotrados en la pared</t>
  </si>
  <si>
    <t>Componente 5 Clima institucional de seguridad</t>
  </si>
  <si>
    <t>Presenta con evidencia documental al responsable de higiene de manos del establecimiento</t>
  </si>
  <si>
    <t>Presenta el Manual de Higiene de Manos del establecimiento vigente (no más de 2 años)</t>
  </si>
  <si>
    <t>Presenta el Programa Integral de Higiene de Manos del año inmediato anterior (primer semestre) o del año en curso (segundo semestre)</t>
  </si>
  <si>
    <t>Presenta evidencia documental de haber participado en la encuesta de conocimientos y percepción de higiene de manos del año inmediato anterior (primer semestre) o del año en curso (segundo semestre)</t>
  </si>
  <si>
    <t>Presenta evidencia documental de contar con un proyecto de mejora en higiene de manos (primer semestre) o del seguimiento de la implementación del proyecto de mejora de higiene de manos (segundo cuatrimestre) en el establecimiento</t>
  </si>
  <si>
    <t>Presenta evidencia documental de que en las sesiones de COCASEP, se difunde (primer semestre) y se da seguimiento (segundo semestre) al Plan de Mejora de Higiene de Manos vigente</t>
  </si>
  <si>
    <t>AESP # 5A.- REDUCCIÓN DEL RIESGO DE INFECCIONES ASOCIADAS A LA ATENCIÓN DE LA SALUD."De las acciones generales del EAM para reducir el riesgo de adquirir Infecciones Asociadas a la Atención de la Salud (IAAS)</t>
  </si>
  <si>
    <t>AESP # 5B.- REDUCCIÓN DEL RIESGO DE INFECCIONES ASOCIADAS A LA ATENCIÓN DE LA SALUD. "Del programa integral de higiene de manos".  Verificar de manera semestral el cumplimiento del Programa Integral de Higiene de Manos del año en curso o del año inmediato anterior del EAM.</t>
  </si>
  <si>
    <t>Presenta evidencia documental de entradas y salidas de insumos para la higiene de manos en el último semestre (jabón líquido)</t>
  </si>
  <si>
    <t>Presenta evidencia documental de entradas y salidas de insumos para la higiene de manos en el último semestre (alcohol gel)</t>
  </si>
  <si>
    <t>Presenta evidencia documental de entradas y salidas de insumos para la higiene de manos en el último semestre (toallas desechables)</t>
  </si>
  <si>
    <t>Presenta evidencia documental de entradas y salidas de insumos para el control de la calidad del agua en el último semestre (pastillas DPD, cloro en cualquier presentación)</t>
  </si>
  <si>
    <t>Infraestructura</t>
  </si>
  <si>
    <t>Se cuenta con rampa de material antiderrapante y barandales</t>
  </si>
  <si>
    <t>Escalones a la misma altura, con material antiderrapante y barandales.</t>
  </si>
  <si>
    <t xml:space="preserve">Presencia de señalamientos sobre rutas de evacuación </t>
  </si>
  <si>
    <t>Los baños cuentan con piso y  tapetes antiderrapantes</t>
  </si>
  <si>
    <t>Los baños no tienen escalones a la entrada o salida</t>
  </si>
  <si>
    <t xml:space="preserve">Los baños cuentan con barras de sujeción </t>
  </si>
  <si>
    <t xml:space="preserve">Mantenimieno </t>
  </si>
  <si>
    <t>Se mantienen pisos secos o aviso de piso húmedo cuando se limpian</t>
  </si>
  <si>
    <t>El área de tránsito está libre de obstáculos</t>
  </si>
  <si>
    <t>Hay bitácoras de mantenimiento de los dispositivos de apoyo para la deambulación.</t>
  </si>
  <si>
    <t>Hay bitácoras de mantenimiento de los muebles donde se sientan y acuestan los pacientes</t>
  </si>
  <si>
    <t>Presenta bitácora actualizada de limpieza y suministro de dispensadores de jabón líquido en el último semestre</t>
  </si>
  <si>
    <t>Presenta bitácora actualizada de limpieza y suministro de dispensadores de alcohol gel en el último semestre</t>
  </si>
  <si>
    <t>Presenta bitácora  actualizada de limpieza y suministro de toallas desechables en el último semestre</t>
  </si>
  <si>
    <t>Presenta la bitácora actualizada de registro de medición de níveles de cloro en agua mínimo cada 48 horas del último semestre al día</t>
  </si>
  <si>
    <t>Colocar un "1" si cumple con la variable del componente, un "0" si no la cumple, ó un NA si no aplica</t>
  </si>
  <si>
    <t>Revisar el cumplimiento de los componentes del Programa Integral de Higiene de Manos del año en curso o del año inmediato anterior:</t>
  </si>
  <si>
    <t>AESP # 6A.- REDUCCIÓN DEL RIESGO DE DAÑO AL PACIENTE POR  CAUSA DE CAIDAS."De la evaluación del riesgo de caídas".</t>
  </si>
  <si>
    <t>Corroborar de manera semestral, el conocimiento, la existencia del instrumento de evaluación de riesgo de caídas en el EAM y el registro del riesgo de caída de los pacientes en el formato establecido por el establecimiento.</t>
  </si>
  <si>
    <t>Verificar el cumplimiento de la evaluación  de riesgo de caídas en los pacientes que acuden al Establecimiento de Atención Médica.</t>
  </si>
  <si>
    <t>Presenta evidencia documental de contar con un procedimiento para comunicar los resultados críticos a los pacientes.</t>
  </si>
  <si>
    <t>PROCEDIMIENTO DE EVALUACIÓN PARA IDENTIFICAR RIEGO DE CAIDAS EN LOS PACIENTES</t>
  </si>
  <si>
    <t>Presenta evidencia documental de contar con un procedimiento de evaluación para identificar el riesgo de caídas en los pacientes en el EAM.(Instrumento o herramienta)</t>
  </si>
  <si>
    <t>El personal conoce y describe el procedimiento de evaluación para identificar el riesgo de caídas en los pacientes</t>
  </si>
  <si>
    <t>Existe evidencia documental del cumplimiento de la evaluación para identificar el riesgo de caídas en los pacientes en el EAM. (Registro en el formato determinado por el EAM).</t>
  </si>
  <si>
    <t>Conoce el procedimiento</t>
  </si>
  <si>
    <t>Describe el procedimiento</t>
  </si>
  <si>
    <t>AESP # 6A   De la evaluación del riesgo del caídas</t>
  </si>
  <si>
    <t xml:space="preserve">AESP # 5A-B Componente 1         </t>
  </si>
  <si>
    <t xml:space="preserve">AESP # 5A-B Componente 2     </t>
  </si>
  <si>
    <t xml:space="preserve">AESP # 5A-B Componente 3    </t>
  </si>
  <si>
    <t xml:space="preserve">AESP # 5A-B Componente 4        </t>
  </si>
  <si>
    <t xml:space="preserve">AESP # 5A-B Componente 5      </t>
  </si>
  <si>
    <t>AESP # 6B.- REDUCCIÓN DEL RIESGO DE DAÑO AL PACIENTEPOR  CAUSA DE CAIDAS."De las acciones de la organización".</t>
  </si>
  <si>
    <t>Verificar de manera semestral el entorno arquitectónico y de mantemiento relacionado al riesgo de caídas de los pacientes.Revisar la infraestructura del establecimiento y las bitácoras de mantenimiento de los dispositivos y muebles del establecimiento, en el semestre en curso.</t>
  </si>
  <si>
    <t>Se cuenta cona decuada iluminación, con la totalidad de lámparas funcionando</t>
  </si>
  <si>
    <t xml:space="preserve">PUNTAJE </t>
  </si>
  <si>
    <t>Revisar presencia de Cuasifallas y Eventos Adversos, con su correspondiente notificación, una vez al semestre. Preguntar al personal y presentar la evidencia documental solicitada durante la visita de supervisión.</t>
  </si>
  <si>
    <t>Revisar presencia de  Eventos Centinela, con su correspondiente notificación, una vez al semestre. Preguntar al personal y presentar la evidencia documental solicitada durante la visita de supervisión.</t>
  </si>
  <si>
    <t>AESP # 7B.- PREVENCION, NOTIFICACION, REGISTRO Y ANÁLISIS DE CUASIFALLAS, EVENTOS ADVERSOS Y CENTINELA". Registro y Análisis de Eventos Centinela".</t>
  </si>
  <si>
    <t>AESP # 7A.- PREVENCION, NOTIFICACION, REGISTRO Y ANÁLISIS DE CUASIFALLAS, EVENTOS ADVERSOS Y CENTINELA". Registro y Análisis de Cuasifallas y Eventos Adversos"</t>
  </si>
  <si>
    <t>AESP # 7C.- PREVENCION, NOTIFICACION, REGISTRO Y ANÁLISIS DE CUASIFALLAS, EVENTOS ADVERSOS Y CENTINELA". Recopilación, análisis y comunicación de datos".</t>
  </si>
  <si>
    <t>Revisar de manera semestral la evidencia documental de la presentación de casos en el COCASEP y la consecuente acción de mejora.</t>
  </si>
  <si>
    <t xml:space="preserve">Capacitación </t>
  </si>
  <si>
    <t>Hay evidencia documental de capacitaciones en  Acciones Esenciales para la Seguridad del Paciente en el último año</t>
  </si>
  <si>
    <t>COCASEP</t>
  </si>
  <si>
    <t>Cuentan con Acta de instalación de COCASEP vigente</t>
  </si>
  <si>
    <t>Cuentan con minutas de las sesiones COCASEP realizadas de acuerdo al cronograma establecido del año en curso o del año inmediato anterior.</t>
  </si>
  <si>
    <t>Cuestionario /Acción de mejora</t>
  </si>
  <si>
    <t>Hay evidencia documental de haber participado en el cuestionario de Cultura de Seguridad del Paciente del año en curso o del año inmediato anterior</t>
  </si>
  <si>
    <t>AESP # 8A.- CULTURA DE SEGURIDAD DEL PACIENTE PARA LA MEJORA DE LA CALIDAD EN LA ATENCION. "Acciones para medir la cultura de seguridad del paciente".</t>
  </si>
  <si>
    <t>Cuentan con Manual de Acciones Esenciales para la Seguridad del Paciente del EAM</t>
  </si>
  <si>
    <t>Presentan Plan de mejora de cultura de Seguridad del Paciente del año en curso o de año inmediato anterior, derivado del análisis de información del cuestionario de Cultura de Seguridad del Paciente</t>
  </si>
  <si>
    <t>Hay evidencia documental de difundir los resultados del cuestionario de Cultura de Seguridad del Paciente y del Plan de mejora hacia el personal del establecimiento en el año en curso o en el año inmediato anterior.</t>
  </si>
  <si>
    <t>AESP # 7 A Cuasifallas y eventos adversos</t>
  </si>
  <si>
    <t>AESP # 7 B Eventos centinela</t>
  </si>
  <si>
    <t>AESP# 7C Recopilación, análisis y comunicación de datos</t>
  </si>
  <si>
    <t>Verificar el cumplimiento de las recomendaciones del Acuerdo por el que se declara la obligatoriedad de la implementación de las AESP en el establecimiento. Revisar de manera semestral la evidencia documental que sustente el cumplimiento de esta acción esencial.</t>
  </si>
  <si>
    <t>Herramienta para la evaluación de la implementación de las AESP en EAM de primer nivel</t>
  </si>
  <si>
    <t>Servicios de Salud de Yucatán
Dirección de  Planeación y Desarrollo
Subdirección de Calidad y Educación en Salud Departamento de Calidad</t>
  </si>
  <si>
    <t xml:space="preserve">Herramienta para la evaluación de la implementación de las AESP en EAM de primer nivel                                 </t>
  </si>
  <si>
    <t xml:space="preserve">Herramienta para la evaluación de la implementación de las AESP en EAM de primer nivel                                                          </t>
  </si>
  <si>
    <t>Servicios de Salud de Yucatán
Dirección de  Planeación y Desarrollo
Subdirección de Calidad y Educación en Salud  Departamento de Calidad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</si>
</sst>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9">
    <font>
      <sz val="11"/>
      <color theme="1"/>
      <name val="Calibri"/>
      <family val="2"/>
      <scheme val="minor"/>
    </font>
    <font>
      <b/>
      <sz val="10"/>
      <color rgb="FFFFFFFF"/>
      <name val="Montserrat"/>
    </font>
    <font>
      <sz val="10"/>
      <color theme="1"/>
      <name val="Montserrat"/>
    </font>
    <font>
      <b/>
      <sz val="10"/>
      <color theme="1"/>
      <name val="Montserrat"/>
    </font>
    <font>
      <b/>
      <sz val="11"/>
      <name val="Montserrat"/>
    </font>
    <font>
      <sz val="10"/>
      <name val="Montserrat"/>
    </font>
    <font>
      <sz val="11"/>
      <color theme="1"/>
      <name val="Montserrat"/>
      <family val="2"/>
    </font>
    <font>
      <b/>
      <sz val="14"/>
      <color rgb="FF9F2241"/>
      <name val="Montserrat"/>
    </font>
    <font>
      <sz val="11"/>
      <color theme="1"/>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b/>
      <sz val="11"/>
      <color rgb="FFFF0000"/>
      <name val="Calibri"/>
      <family val="2"/>
      <scheme val="minor"/>
    </font>
    <font>
      <b/>
      <sz val="14"/>
      <color theme="1"/>
      <name val="Calibri"/>
      <family val="2"/>
      <scheme val="minor"/>
    </font>
    <font>
      <sz val="14"/>
      <color theme="1"/>
      <name val="Calibri"/>
      <family val="2"/>
      <scheme val="minor"/>
    </font>
    <font>
      <b/>
      <sz val="16"/>
      <color theme="1"/>
      <name val="Calibri"/>
      <family val="2"/>
      <scheme val="minor"/>
    </font>
    <font>
      <b/>
      <sz val="16"/>
      <color theme="0"/>
      <name val="Calibri"/>
      <family val="2"/>
      <scheme val="minor"/>
    </font>
    <font>
      <sz val="10"/>
      <color theme="1"/>
      <name val="Calibri"/>
      <family val="2"/>
      <scheme val="minor"/>
    </font>
    <font>
      <sz val="12"/>
      <color theme="1"/>
      <name val="Calibri"/>
      <family val="2"/>
      <scheme val="minor"/>
    </font>
    <font>
      <b/>
      <sz val="11"/>
      <name val="Calibri"/>
      <family val="2"/>
      <scheme val="minor"/>
    </font>
    <font>
      <sz val="11"/>
      <name val="Calibri"/>
      <family val="2"/>
      <scheme val="minor"/>
    </font>
    <font>
      <b/>
      <sz val="14"/>
      <color rgb="FFFF0000"/>
      <name val="Calibri"/>
      <family val="2"/>
      <scheme val="minor"/>
    </font>
    <font>
      <b/>
      <sz val="14"/>
      <name val="Calibri"/>
      <family val="2"/>
      <scheme val="minor"/>
    </font>
    <font>
      <b/>
      <sz val="10"/>
      <color theme="1"/>
      <name val="Calibri"/>
      <family val="2"/>
      <scheme val="minor"/>
    </font>
    <font>
      <sz val="18"/>
      <color theme="1"/>
      <name val="Calibri"/>
      <family val="2"/>
      <scheme val="minor"/>
    </font>
    <font>
      <b/>
      <u/>
      <sz val="11"/>
      <color theme="1"/>
      <name val="Calibri"/>
      <family val="2"/>
      <scheme val="minor"/>
    </font>
    <font>
      <sz val="26"/>
      <name val="Calibri"/>
      <family val="2"/>
      <scheme val="minor"/>
    </font>
    <font>
      <b/>
      <sz val="26"/>
      <name val="Calibri"/>
      <family val="2"/>
      <scheme val="minor"/>
    </font>
  </fonts>
  <fills count="12">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rgb="FFFFC000"/>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9" tint="-0.249977111117893"/>
        <bgColor indexed="64"/>
      </patternFill>
    </fill>
    <fill>
      <patternFill patternType="solid">
        <fgColor rgb="FFC00000"/>
        <bgColor indexed="64"/>
      </patternFill>
    </fill>
    <fill>
      <patternFill patternType="solid">
        <fgColor rgb="FF00B050"/>
        <bgColor indexed="64"/>
      </patternFill>
    </fill>
    <fill>
      <patternFill patternType="solid">
        <fgColor rgb="FF0099FF"/>
        <bgColor indexed="64"/>
      </patternFill>
    </fill>
    <fill>
      <patternFill patternType="solid">
        <fgColor theme="0" tint="-0.14999847407452621"/>
        <bgColor indexed="64"/>
      </patternFill>
    </fill>
  </fills>
  <borders count="72">
    <border>
      <left/>
      <right/>
      <top/>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medium">
        <color indexed="64"/>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thin">
        <color indexed="64"/>
      </top>
      <bottom style="thin">
        <color indexed="64"/>
      </bottom>
      <diagonal/>
    </border>
    <border>
      <left style="medium">
        <color indexed="64"/>
      </left>
      <right/>
      <top/>
      <bottom/>
      <diagonal/>
    </border>
    <border>
      <left/>
      <right style="medium">
        <color indexed="64"/>
      </right>
      <top/>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right style="medium">
        <color indexed="64"/>
      </right>
      <top style="medium">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bottom/>
      <diagonal/>
    </border>
  </borders>
  <cellStyleXfs count="3">
    <xf numFmtId="0" fontId="0" fillId="0" borderId="0"/>
    <xf numFmtId="0" fontId="6" fillId="0" borderId="0"/>
    <xf numFmtId="9" fontId="8" fillId="0" borderId="0" applyFont="0" applyFill="0" applyBorder="0" applyAlignment="0" applyProtection="0"/>
  </cellStyleXfs>
  <cellXfs count="909">
    <xf numFmtId="0" fontId="0" fillId="0" borderId="0" xfId="0"/>
    <xf numFmtId="0" fontId="0" fillId="0" borderId="0" xfId="0" applyProtection="1">
      <protection locked="0"/>
    </xf>
    <xf numFmtId="0" fontId="2" fillId="0" borderId="0" xfId="0" applyFont="1" applyProtection="1">
      <protection locked="0"/>
    </xf>
    <xf numFmtId="0" fontId="3" fillId="0" borderId="0" xfId="0" applyFont="1" applyAlignment="1" applyProtection="1">
      <alignment vertical="center"/>
      <protection locked="0"/>
    </xf>
    <xf numFmtId="0" fontId="2" fillId="0" borderId="0" xfId="0" applyFont="1" applyBorder="1" applyAlignment="1" applyProtection="1">
      <protection locked="0"/>
    </xf>
    <xf numFmtId="0" fontId="2" fillId="0" borderId="0" xfId="0" applyFont="1" applyBorder="1" applyAlignment="1" applyProtection="1">
      <alignment horizontal="center"/>
      <protection locked="0"/>
    </xf>
    <xf numFmtId="0" fontId="5" fillId="0" borderId="0" xfId="0" applyFont="1" applyProtection="1">
      <protection locked="0"/>
    </xf>
    <xf numFmtId="0" fontId="2" fillId="0" borderId="0" xfId="0" applyFont="1" applyBorder="1" applyAlignment="1" applyProtection="1">
      <alignment horizontal="right"/>
      <protection locked="0"/>
    </xf>
    <xf numFmtId="0" fontId="1" fillId="2" borderId="0" xfId="0" applyFont="1" applyFill="1" applyBorder="1" applyAlignment="1" applyProtection="1">
      <alignment horizontal="center" vertical="center" wrapText="1"/>
      <protection locked="0"/>
    </xf>
    <xf numFmtId="0" fontId="2" fillId="0" borderId="1" xfId="0" applyFont="1" applyBorder="1" applyAlignment="1" applyProtection="1">
      <protection locked="0"/>
    </xf>
    <xf numFmtId="0" fontId="2" fillId="0" borderId="1" xfId="0" applyFont="1" applyBorder="1" applyAlignment="1" applyProtection="1">
      <alignment horizontal="right"/>
      <protection locked="0"/>
    </xf>
    <xf numFmtId="0" fontId="1" fillId="2" borderId="0" xfId="0" applyFont="1" applyFill="1" applyBorder="1" applyAlignment="1" applyProtection="1">
      <alignment horizontal="center" vertical="center" wrapText="1"/>
      <protection locked="0"/>
    </xf>
    <xf numFmtId="0" fontId="2" fillId="0" borderId="0" xfId="0" applyFont="1" applyBorder="1" applyAlignment="1" applyProtection="1">
      <alignment horizontal="right"/>
      <protection locked="0"/>
    </xf>
    <xf numFmtId="0" fontId="11" fillId="0" borderId="0" xfId="0" applyFont="1" applyAlignment="1" applyProtection="1">
      <alignment vertical="center"/>
      <protection locked="0"/>
    </xf>
    <xf numFmtId="0" fontId="13" fillId="0" borderId="0" xfId="0" applyFont="1" applyAlignment="1" applyProtection="1">
      <alignment vertical="center" wrapText="1"/>
      <protection locked="0"/>
    </xf>
    <xf numFmtId="0" fontId="13" fillId="0" borderId="0" xfId="0" applyFont="1" applyAlignment="1" applyProtection="1">
      <alignment horizontal="left" vertical="center" wrapText="1"/>
      <protection locked="0"/>
    </xf>
    <xf numFmtId="0" fontId="11" fillId="0" borderId="0" xfId="0" applyFont="1" applyFill="1" applyBorder="1" applyAlignment="1" applyProtection="1">
      <alignment horizontal="center" vertical="center"/>
      <protection locked="0"/>
    </xf>
    <xf numFmtId="0" fontId="0" fillId="0" borderId="0" xfId="0" applyAlignment="1" applyProtection="1">
      <alignment vertical="center"/>
      <protection locked="0"/>
    </xf>
    <xf numFmtId="0" fontId="0" fillId="0" borderId="0" xfId="0" applyAlignment="1" applyProtection="1">
      <alignment horizontal="center" vertical="center" wrapText="1"/>
      <protection locked="0"/>
    </xf>
    <xf numFmtId="0" fontId="0" fillId="0" borderId="0" xfId="0" applyFill="1" applyBorder="1" applyAlignment="1" applyProtection="1">
      <alignment horizontal="center" vertical="center" wrapText="1"/>
      <protection locked="0"/>
    </xf>
    <xf numFmtId="0" fontId="11" fillId="0" borderId="0" xfId="0" applyFont="1" applyFill="1" applyBorder="1" applyAlignment="1" applyProtection="1">
      <alignment vertical="center" wrapText="1"/>
      <protection locked="0"/>
    </xf>
    <xf numFmtId="0" fontId="0" fillId="0" borderId="0" xfId="0" applyFill="1" applyBorder="1" applyAlignment="1" applyProtection="1">
      <alignment horizontal="center" vertical="center"/>
      <protection locked="0"/>
    </xf>
    <xf numFmtId="0" fontId="0" fillId="0" borderId="0" xfId="0" applyFill="1" applyBorder="1" applyAlignment="1" applyProtection="1">
      <alignment horizontal="center" vertical="center"/>
    </xf>
    <xf numFmtId="0" fontId="14" fillId="0" borderId="0" xfId="0" applyFont="1" applyFill="1" applyBorder="1" applyAlignment="1" applyProtection="1">
      <alignment horizontal="center" vertical="center" wrapText="1"/>
      <protection locked="0"/>
    </xf>
    <xf numFmtId="0" fontId="12" fillId="0" borderId="0" xfId="0" applyFont="1" applyAlignment="1" applyProtection="1">
      <alignment vertical="center"/>
      <protection locked="0"/>
    </xf>
    <xf numFmtId="0" fontId="0" fillId="0" borderId="10"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17" fillId="0" borderId="0" xfId="0" applyFont="1" applyFill="1" applyBorder="1" applyAlignment="1" applyProtection="1">
      <alignment horizontal="center" vertical="center"/>
      <protection locked="0"/>
    </xf>
    <xf numFmtId="0" fontId="16" fillId="0" borderId="0" xfId="0" applyFont="1" applyFill="1" applyBorder="1" applyAlignment="1" applyProtection="1">
      <alignment horizontal="center" vertical="center"/>
      <protection locked="0"/>
    </xf>
    <xf numFmtId="0" fontId="0" fillId="0" borderId="38" xfId="0" applyBorder="1" applyAlignment="1" applyProtection="1">
      <alignment horizontal="center" vertical="center"/>
      <protection locked="0"/>
    </xf>
    <xf numFmtId="0" fontId="0" fillId="0" borderId="38" xfId="0" applyFill="1" applyBorder="1" applyAlignment="1" applyProtection="1">
      <alignment horizontal="center" vertical="center"/>
      <protection locked="0"/>
    </xf>
    <xf numFmtId="0" fontId="0" fillId="0" borderId="39" xfId="0" applyFill="1" applyBorder="1" applyAlignment="1" applyProtection="1">
      <alignment horizontal="center" vertical="center"/>
      <protection locked="0"/>
    </xf>
    <xf numFmtId="0" fontId="0" fillId="0" borderId="16" xfId="0" applyFill="1" applyBorder="1" applyAlignment="1" applyProtection="1">
      <alignment horizontal="center" vertical="center"/>
      <protection locked="0"/>
    </xf>
    <xf numFmtId="0" fontId="16" fillId="0" borderId="0" xfId="0" applyFont="1" applyAlignment="1" applyProtection="1">
      <alignment vertical="center" wrapText="1"/>
      <protection locked="0"/>
    </xf>
    <xf numFmtId="0" fontId="0" fillId="0" borderId="0" xfId="0" applyAlignment="1" applyProtection="1">
      <protection locked="0"/>
    </xf>
    <xf numFmtId="0" fontId="0" fillId="0" borderId="16" xfId="0" applyBorder="1" applyAlignment="1" applyProtection="1">
      <alignment horizontal="center" vertical="center"/>
      <protection locked="0"/>
    </xf>
    <xf numFmtId="0" fontId="0" fillId="0" borderId="17" xfId="0" applyBorder="1" applyAlignment="1" applyProtection="1">
      <alignment horizontal="center" vertical="center"/>
      <protection locked="0"/>
    </xf>
    <xf numFmtId="0" fontId="0" fillId="0" borderId="18" xfId="0" applyBorder="1" applyAlignment="1" applyProtection="1">
      <alignment horizontal="center" vertical="center"/>
      <protection locked="0"/>
    </xf>
    <xf numFmtId="0" fontId="0" fillId="0" borderId="19" xfId="0" applyBorder="1" applyAlignment="1" applyProtection="1">
      <alignment horizontal="center" vertical="center"/>
      <protection locked="0"/>
    </xf>
    <xf numFmtId="0" fontId="0" fillId="0" borderId="15" xfId="0" applyFill="1" applyBorder="1" applyAlignment="1" applyProtection="1">
      <alignment horizontal="center" vertical="center"/>
      <protection locked="0"/>
    </xf>
    <xf numFmtId="0" fontId="0" fillId="3" borderId="40" xfId="0" applyFont="1" applyFill="1" applyBorder="1" applyAlignment="1" applyProtection="1">
      <alignment horizontal="center" vertical="center" wrapText="1"/>
      <protection locked="0"/>
    </xf>
    <xf numFmtId="0" fontId="0" fillId="3" borderId="51" xfId="0" applyFont="1" applyFill="1" applyBorder="1" applyAlignment="1" applyProtection="1">
      <alignment horizontal="center" vertical="center" wrapText="1"/>
      <protection locked="0"/>
    </xf>
    <xf numFmtId="0" fontId="0" fillId="3" borderId="52" xfId="0" applyFont="1" applyFill="1" applyBorder="1" applyAlignment="1" applyProtection="1">
      <alignment horizontal="center" vertical="center" wrapText="1"/>
      <protection locked="0"/>
    </xf>
    <xf numFmtId="0" fontId="11" fillId="0" borderId="0" xfId="0" applyFont="1" applyAlignment="1" applyProtection="1">
      <alignment vertical="center" wrapText="1"/>
      <protection locked="0"/>
    </xf>
    <xf numFmtId="0" fontId="16" fillId="0" borderId="0" xfId="0" applyFont="1" applyFill="1" applyBorder="1" applyAlignment="1" applyProtection="1">
      <alignment vertical="center"/>
      <protection locked="0"/>
    </xf>
    <xf numFmtId="0" fontId="15" fillId="7" borderId="31" xfId="0" applyFont="1" applyFill="1" applyBorder="1" applyAlignment="1" applyProtection="1">
      <alignment horizontal="center" vertical="center"/>
    </xf>
    <xf numFmtId="0" fontId="15" fillId="7" borderId="3" xfId="0" applyFont="1" applyFill="1" applyBorder="1" applyAlignment="1" applyProtection="1">
      <alignment horizontal="center" vertical="center"/>
    </xf>
    <xf numFmtId="0" fontId="15" fillId="7" borderId="4" xfId="0" applyFont="1" applyFill="1" applyBorder="1" applyAlignment="1" applyProtection="1">
      <alignment horizontal="center" vertical="center"/>
    </xf>
    <xf numFmtId="0" fontId="0" fillId="3" borderId="41" xfId="0" applyFont="1" applyFill="1" applyBorder="1" applyAlignment="1" applyProtection="1">
      <alignment horizontal="center" vertical="center" wrapText="1"/>
      <protection locked="0"/>
    </xf>
    <xf numFmtId="0" fontId="0" fillId="3" borderId="42" xfId="0" applyFont="1" applyFill="1" applyBorder="1" applyAlignment="1" applyProtection="1">
      <alignment horizontal="center" vertical="center" wrapText="1"/>
      <protection locked="0"/>
    </xf>
    <xf numFmtId="0" fontId="0" fillId="3" borderId="43" xfId="0" applyFont="1" applyFill="1" applyBorder="1" applyAlignment="1" applyProtection="1">
      <alignment horizontal="center" vertical="center" wrapText="1"/>
      <protection locked="0"/>
    </xf>
    <xf numFmtId="0" fontId="0" fillId="0" borderId="5" xfId="0" applyBorder="1" applyAlignment="1" applyProtection="1">
      <alignment horizontal="center" vertical="center"/>
      <protection locked="0"/>
    </xf>
    <xf numFmtId="0" fontId="0" fillId="0" borderId="39" xfId="0" applyBorder="1" applyAlignment="1" applyProtection="1">
      <alignment horizontal="center" vertical="center"/>
      <protection locked="0"/>
    </xf>
    <xf numFmtId="0" fontId="0" fillId="7" borderId="2" xfId="0" applyFill="1" applyBorder="1" applyAlignment="1" applyProtection="1">
      <alignment horizontal="center" vertical="center"/>
    </xf>
    <xf numFmtId="0" fontId="0" fillId="7" borderId="3" xfId="0" applyFill="1" applyBorder="1" applyAlignment="1" applyProtection="1">
      <alignment horizontal="center" vertical="center"/>
    </xf>
    <xf numFmtId="0" fontId="0" fillId="7" borderId="4" xfId="0" applyFill="1" applyBorder="1" applyAlignment="1" applyProtection="1">
      <alignment horizontal="center" vertical="center"/>
    </xf>
    <xf numFmtId="14" fontId="0" fillId="0" borderId="0" xfId="0" applyNumberFormat="1" applyFill="1" applyBorder="1" applyAlignment="1" applyProtection="1">
      <alignment horizontal="center" vertical="center" wrapText="1"/>
      <protection locked="0"/>
    </xf>
    <xf numFmtId="0" fontId="18" fillId="0" borderId="0" xfId="0" applyFont="1" applyFill="1" applyBorder="1" applyAlignment="1" applyProtection="1">
      <alignment horizontal="left" vertical="center"/>
      <protection locked="0"/>
    </xf>
    <xf numFmtId="0" fontId="0" fillId="0" borderId="0" xfId="0" applyFill="1" applyBorder="1" applyAlignment="1" applyProtection="1">
      <alignment horizontal="left" vertical="center" wrapText="1"/>
      <protection locked="0"/>
    </xf>
    <xf numFmtId="0" fontId="0" fillId="0" borderId="2" xfId="0" applyFill="1" applyBorder="1" applyAlignment="1" applyProtection="1">
      <alignment horizontal="center" vertical="center"/>
      <protection locked="0"/>
    </xf>
    <xf numFmtId="0" fontId="0" fillId="0" borderId="3" xfId="0" applyFill="1" applyBorder="1" applyAlignment="1" applyProtection="1">
      <alignment horizontal="center" vertical="center"/>
      <protection locked="0"/>
    </xf>
    <xf numFmtId="0" fontId="0" fillId="0" borderId="4" xfId="0" applyFill="1" applyBorder="1" applyAlignment="1" applyProtection="1">
      <alignment horizontal="center" vertical="center"/>
      <protection locked="0"/>
    </xf>
    <xf numFmtId="0" fontId="10" fillId="0" borderId="0" xfId="0" applyFont="1" applyProtection="1">
      <protection locked="0"/>
    </xf>
    <xf numFmtId="0" fontId="11" fillId="0" borderId="0" xfId="0" applyFont="1" applyAlignment="1" applyProtection="1">
      <alignment horizontal="left" vertical="center" wrapText="1"/>
      <protection locked="0"/>
    </xf>
    <xf numFmtId="0" fontId="12" fillId="0" borderId="0" xfId="0" applyFont="1" applyProtection="1"/>
    <xf numFmtId="0" fontId="12" fillId="0" borderId="0" xfId="0" applyFont="1" applyAlignment="1" applyProtection="1"/>
    <xf numFmtId="0" fontId="0" fillId="0" borderId="0" xfId="0" applyFont="1" applyFill="1" applyBorder="1" applyAlignment="1" applyProtection="1">
      <alignment vertical="center" wrapText="1"/>
      <protection locked="0"/>
    </xf>
    <xf numFmtId="0" fontId="11" fillId="0" borderId="0" xfId="0" applyFont="1" applyAlignment="1" applyProtection="1">
      <alignment wrapText="1"/>
      <protection locked="0"/>
    </xf>
    <xf numFmtId="0" fontId="11" fillId="0" borderId="0" xfId="0" applyFont="1" applyAlignment="1" applyProtection="1">
      <alignment horizontal="left" wrapText="1"/>
      <protection locked="0"/>
    </xf>
    <xf numFmtId="0" fontId="9" fillId="0" borderId="0" xfId="0" applyFont="1" applyAlignment="1" applyProtection="1">
      <alignment horizontal="left" wrapText="1"/>
      <protection locked="0"/>
    </xf>
    <xf numFmtId="0" fontId="21" fillId="0" borderId="15" xfId="0" applyFont="1" applyBorder="1" applyAlignment="1" applyProtection="1">
      <alignment horizontal="center" vertical="center" wrapText="1"/>
      <protection locked="0"/>
    </xf>
    <xf numFmtId="0" fontId="21" fillId="0" borderId="16" xfId="0" applyFont="1" applyBorder="1" applyAlignment="1" applyProtection="1">
      <alignment horizontal="center" vertical="center" wrapText="1"/>
      <protection locked="0"/>
    </xf>
    <xf numFmtId="0" fontId="21" fillId="0" borderId="23" xfId="0" applyFont="1" applyBorder="1" applyAlignment="1" applyProtection="1">
      <alignment horizontal="center" vertical="center" wrapText="1"/>
      <protection locked="0"/>
    </xf>
    <xf numFmtId="0" fontId="21" fillId="0" borderId="24" xfId="0" applyFont="1" applyBorder="1" applyAlignment="1" applyProtection="1">
      <alignment horizontal="center" vertical="center" wrapText="1"/>
      <protection locked="0"/>
    </xf>
    <xf numFmtId="0" fontId="21" fillId="0" borderId="13" xfId="0" applyFont="1" applyBorder="1" applyAlignment="1" applyProtection="1">
      <alignment horizontal="center" vertical="center" wrapText="1"/>
      <protection locked="0"/>
    </xf>
    <xf numFmtId="0" fontId="21" fillId="0" borderId="14" xfId="0" applyFont="1" applyBorder="1" applyAlignment="1" applyProtection="1">
      <alignment horizontal="center" vertical="center" wrapText="1"/>
      <protection locked="0"/>
    </xf>
    <xf numFmtId="0" fontId="20" fillId="3" borderId="40" xfId="0" applyFont="1" applyFill="1" applyBorder="1" applyAlignment="1" applyProtection="1">
      <alignment horizontal="center" vertical="center" wrapText="1"/>
      <protection locked="0"/>
    </xf>
    <xf numFmtId="0" fontId="20" fillId="3" borderId="51" xfId="0" applyFont="1" applyFill="1" applyBorder="1" applyAlignment="1" applyProtection="1">
      <alignment horizontal="center" vertical="center" wrapText="1"/>
      <protection locked="0"/>
    </xf>
    <xf numFmtId="0" fontId="20" fillId="3" borderId="52" xfId="0" applyFont="1" applyFill="1" applyBorder="1" applyAlignment="1" applyProtection="1">
      <alignment horizontal="center" vertical="center" wrapText="1"/>
      <protection locked="0"/>
    </xf>
    <xf numFmtId="0" fontId="21" fillId="0" borderId="5" xfId="0" applyFont="1" applyBorder="1" applyAlignment="1" applyProtection="1">
      <alignment horizontal="center" vertical="center" wrapText="1"/>
      <protection locked="0"/>
    </xf>
    <xf numFmtId="0" fontId="21" fillId="0" borderId="38" xfId="0" applyFont="1" applyBorder="1" applyAlignment="1" applyProtection="1">
      <alignment horizontal="center" vertical="center" wrapText="1"/>
      <protection locked="0"/>
    </xf>
    <xf numFmtId="0" fontId="21" fillId="0" borderId="39" xfId="0" applyFont="1" applyBorder="1" applyAlignment="1" applyProtection="1">
      <alignment horizontal="center" vertical="center" wrapText="1"/>
      <protection locked="0"/>
    </xf>
    <xf numFmtId="0" fontId="21" fillId="0" borderId="10" xfId="0" applyFont="1" applyBorder="1" applyAlignment="1" applyProtection="1">
      <alignment horizontal="center" vertical="center" wrapText="1"/>
      <protection locked="0"/>
    </xf>
    <xf numFmtId="0" fontId="21" fillId="0" borderId="35" xfId="0" applyFont="1" applyBorder="1" applyAlignment="1" applyProtection="1">
      <alignment horizontal="center" vertical="center" wrapText="1"/>
      <protection locked="0"/>
    </xf>
    <xf numFmtId="0" fontId="20" fillId="3" borderId="22" xfId="0" applyFont="1" applyFill="1" applyBorder="1" applyAlignment="1" applyProtection="1">
      <alignment horizontal="center" vertical="center" wrapText="1"/>
      <protection locked="0"/>
    </xf>
    <xf numFmtId="0" fontId="21" fillId="7" borderId="12" xfId="0" applyFont="1" applyFill="1" applyBorder="1" applyAlignment="1" applyProtection="1">
      <alignment horizontal="center" vertical="center" wrapText="1"/>
    </xf>
    <xf numFmtId="0" fontId="21" fillId="7" borderId="42" xfId="0" applyFont="1" applyFill="1" applyBorder="1" applyAlignment="1" applyProtection="1">
      <alignment horizontal="center" vertical="center" wrapText="1"/>
    </xf>
    <xf numFmtId="0" fontId="21" fillId="7" borderId="43" xfId="0" applyFont="1" applyFill="1" applyBorder="1" applyAlignment="1" applyProtection="1">
      <alignment horizontal="center" vertical="center" wrapText="1"/>
    </xf>
    <xf numFmtId="0" fontId="21" fillId="0" borderId="18" xfId="0" applyFont="1" applyBorder="1" applyAlignment="1" applyProtection="1">
      <alignment horizontal="center" vertical="center" wrapText="1"/>
      <protection locked="0"/>
    </xf>
    <xf numFmtId="0" fontId="21" fillId="0" borderId="19" xfId="0" applyFont="1" applyBorder="1" applyAlignment="1" applyProtection="1">
      <alignment horizontal="center" vertical="center" wrapText="1"/>
      <protection locked="0"/>
    </xf>
    <xf numFmtId="0" fontId="21" fillId="7" borderId="31" xfId="0" applyFont="1" applyFill="1" applyBorder="1" applyAlignment="1" applyProtection="1">
      <alignment horizontal="center" vertical="center" wrapText="1"/>
    </xf>
    <xf numFmtId="0" fontId="11" fillId="0" borderId="0" xfId="0" applyFont="1" applyAlignment="1" applyProtection="1">
      <alignment vertical="center" wrapText="1"/>
    </xf>
    <xf numFmtId="0" fontId="21" fillId="0" borderId="0" xfId="0" applyFont="1" applyFill="1" applyBorder="1" applyAlignment="1" applyProtection="1">
      <alignment horizontal="left" vertical="center" wrapText="1"/>
      <protection locked="0"/>
    </xf>
    <xf numFmtId="0" fontId="21" fillId="0" borderId="0" xfId="0" applyFont="1" applyFill="1" applyBorder="1" applyAlignment="1" applyProtection="1">
      <alignment horizontal="center" vertical="center" wrapText="1"/>
      <protection locked="0"/>
    </xf>
    <xf numFmtId="0" fontId="21" fillId="0" borderId="15" xfId="0" applyFont="1" applyFill="1" applyBorder="1" applyAlignment="1" applyProtection="1">
      <alignment horizontal="center" vertical="center" wrapText="1"/>
      <protection locked="0"/>
    </xf>
    <xf numFmtId="0" fontId="21" fillId="0" borderId="16" xfId="0" applyFont="1" applyFill="1" applyBorder="1" applyAlignment="1" applyProtection="1">
      <alignment horizontal="center" vertical="center" wrapText="1"/>
      <protection locked="0"/>
    </xf>
    <xf numFmtId="0" fontId="21" fillId="0" borderId="40" xfId="0" applyFont="1" applyFill="1" applyBorder="1" applyAlignment="1" applyProtection="1">
      <alignment horizontal="center" vertical="center" wrapText="1"/>
      <protection locked="0"/>
    </xf>
    <xf numFmtId="0" fontId="21" fillId="0" borderId="52" xfId="0" applyFont="1" applyFill="1" applyBorder="1" applyAlignment="1" applyProtection="1">
      <alignment horizontal="center" vertical="center" wrapText="1"/>
      <protection locked="0"/>
    </xf>
    <xf numFmtId="0" fontId="20" fillId="3" borderId="64" xfId="0" applyFont="1" applyFill="1" applyBorder="1" applyAlignment="1" applyProtection="1">
      <alignment horizontal="center" vertical="center" wrapText="1"/>
      <protection locked="0"/>
    </xf>
    <xf numFmtId="0" fontId="21" fillId="0" borderId="64" xfId="0" applyFont="1" applyFill="1" applyBorder="1" applyAlignment="1" applyProtection="1">
      <alignment horizontal="center" vertical="center" wrapText="1"/>
      <protection locked="0"/>
    </xf>
    <xf numFmtId="0" fontId="21" fillId="0" borderId="10" xfId="0" applyFont="1" applyFill="1" applyBorder="1" applyAlignment="1" applyProtection="1">
      <alignment horizontal="center" vertical="center" wrapText="1"/>
      <protection locked="0"/>
    </xf>
    <xf numFmtId="0" fontId="21" fillId="0" borderId="5" xfId="0" applyFont="1" applyFill="1" applyBorder="1" applyAlignment="1" applyProtection="1">
      <alignment horizontal="center" vertical="center" wrapText="1"/>
      <protection locked="0"/>
    </xf>
    <xf numFmtId="0" fontId="21" fillId="0" borderId="38" xfId="0" applyFont="1" applyFill="1" applyBorder="1" applyAlignment="1" applyProtection="1">
      <alignment horizontal="center" vertical="center" wrapText="1"/>
      <protection locked="0"/>
    </xf>
    <xf numFmtId="0" fontId="21" fillId="0" borderId="39" xfId="0" applyFont="1" applyFill="1" applyBorder="1" applyAlignment="1" applyProtection="1">
      <alignment horizontal="center" vertical="center" wrapText="1"/>
      <protection locked="0"/>
    </xf>
    <xf numFmtId="0" fontId="21" fillId="0" borderId="17" xfId="0" applyFont="1" applyFill="1" applyBorder="1" applyAlignment="1" applyProtection="1">
      <alignment horizontal="center" vertical="center" wrapText="1"/>
      <protection locked="0"/>
    </xf>
    <xf numFmtId="0" fontId="21" fillId="0" borderId="18" xfId="0" applyFont="1" applyFill="1" applyBorder="1" applyAlignment="1" applyProtection="1">
      <alignment horizontal="center" vertical="center" wrapText="1"/>
      <protection locked="0"/>
    </xf>
    <xf numFmtId="0" fontId="21" fillId="0" borderId="19" xfId="0" applyFont="1" applyFill="1" applyBorder="1" applyAlignment="1" applyProtection="1">
      <alignment horizontal="center" vertical="center" wrapText="1"/>
      <protection locked="0"/>
    </xf>
    <xf numFmtId="0" fontId="21" fillId="7" borderId="2" xfId="0" applyFont="1" applyFill="1" applyBorder="1" applyAlignment="1" applyProtection="1">
      <alignment horizontal="center" vertical="center" wrapText="1"/>
    </xf>
    <xf numFmtId="0" fontId="21" fillId="7" borderId="3" xfId="0" applyFont="1" applyFill="1" applyBorder="1" applyAlignment="1" applyProtection="1">
      <alignment horizontal="center" vertical="center" wrapText="1"/>
    </xf>
    <xf numFmtId="0" fontId="21" fillId="7" borderId="4" xfId="0" applyFont="1" applyFill="1" applyBorder="1" applyAlignment="1" applyProtection="1">
      <alignment horizontal="center" vertical="center" wrapText="1"/>
    </xf>
    <xf numFmtId="0" fontId="21" fillId="0" borderId="0" xfId="0" applyFont="1" applyAlignment="1" applyProtection="1">
      <alignment vertical="center" wrapText="1"/>
    </xf>
    <xf numFmtId="0" fontId="11" fillId="0" borderId="0" xfId="0" applyFont="1" applyAlignment="1" applyProtection="1">
      <alignment horizontal="left" vertical="center"/>
      <protection locked="0"/>
    </xf>
    <xf numFmtId="0" fontId="11" fillId="0" borderId="0" xfId="0" applyFont="1" applyAlignment="1" applyProtection="1">
      <alignment horizontal="left" vertical="center" wrapText="1"/>
      <protection locked="0"/>
    </xf>
    <xf numFmtId="0" fontId="20" fillId="0" borderId="0" xfId="0" applyFont="1" applyFill="1" applyAlignment="1" applyProtection="1">
      <alignment horizontal="left" vertical="center" wrapText="1"/>
      <protection locked="0"/>
    </xf>
    <xf numFmtId="0" fontId="0" fillId="0" borderId="0" xfId="0" applyProtection="1">
      <protection locked="0"/>
    </xf>
    <xf numFmtId="0" fontId="11" fillId="0" borderId="0" xfId="0" applyFont="1" applyAlignment="1" applyProtection="1">
      <alignment wrapText="1"/>
      <protection locked="0"/>
    </xf>
    <xf numFmtId="0" fontId="11" fillId="0" borderId="0" xfId="0" applyFont="1" applyAlignment="1" applyProtection="1">
      <alignment horizontal="left" wrapText="1"/>
      <protection locked="0"/>
    </xf>
    <xf numFmtId="0" fontId="21" fillId="0" borderId="15" xfId="0" applyFont="1" applyFill="1" applyBorder="1" applyAlignment="1" applyProtection="1">
      <alignment horizontal="center" vertical="center" wrapText="1"/>
      <protection locked="0"/>
    </xf>
    <xf numFmtId="0" fontId="21" fillId="0" borderId="16" xfId="0" applyFont="1" applyFill="1" applyBorder="1" applyAlignment="1" applyProtection="1">
      <alignment horizontal="center" vertical="center" wrapText="1"/>
      <protection locked="0"/>
    </xf>
    <xf numFmtId="0" fontId="13" fillId="0" borderId="0" xfId="0" applyFont="1" applyAlignment="1" applyProtection="1">
      <alignment vertical="center" wrapText="1"/>
      <protection locked="0"/>
    </xf>
    <xf numFmtId="0" fontId="0" fillId="0" borderId="0" xfId="0"/>
    <xf numFmtId="0" fontId="0" fillId="0" borderId="0" xfId="0" applyProtection="1">
      <protection locked="0"/>
    </xf>
    <xf numFmtId="0" fontId="11" fillId="0" borderId="0" xfId="0" applyFont="1" applyAlignment="1" applyProtection="1">
      <alignment vertical="center" wrapText="1"/>
      <protection locked="0"/>
    </xf>
    <xf numFmtId="0" fontId="0" fillId="0" borderId="0" xfId="0" applyAlignment="1" applyProtection="1">
      <alignment vertical="center"/>
      <protection locked="0"/>
    </xf>
    <xf numFmtId="0" fontId="13" fillId="0" borderId="0" xfId="0" applyFont="1" applyAlignment="1" applyProtection="1">
      <alignment horizontal="left" vertical="center" wrapText="1"/>
      <protection locked="0"/>
    </xf>
    <xf numFmtId="0" fontId="13" fillId="0" borderId="0" xfId="0" applyFont="1" applyAlignment="1" applyProtection="1">
      <alignment vertical="center"/>
      <protection locked="0"/>
    </xf>
    <xf numFmtId="0" fontId="0" fillId="0" borderId="0" xfId="0" applyProtection="1">
      <protection locked="0"/>
    </xf>
    <xf numFmtId="0" fontId="0" fillId="0" borderId="0" xfId="0"/>
    <xf numFmtId="0" fontId="0" fillId="0" borderId="0" xfId="0" applyProtection="1">
      <protection locked="0"/>
    </xf>
    <xf numFmtId="0" fontId="11" fillId="0" borderId="0" xfId="0" applyFont="1" applyAlignment="1" applyProtection="1">
      <alignment vertical="center" wrapText="1"/>
      <protection locked="0"/>
    </xf>
    <xf numFmtId="0" fontId="11" fillId="0" borderId="0" xfId="0" applyFont="1" applyAlignment="1" applyProtection="1">
      <alignment wrapText="1"/>
      <protection locked="0"/>
    </xf>
    <xf numFmtId="0" fontId="11" fillId="0" borderId="0" xfId="0" applyFont="1" applyFill="1" applyBorder="1" applyAlignment="1" applyProtection="1">
      <alignment horizontal="center" wrapText="1"/>
      <protection locked="0"/>
    </xf>
    <xf numFmtId="0" fontId="11" fillId="0" borderId="0" xfId="0" applyFont="1" applyAlignment="1" applyProtection="1">
      <alignment horizontal="left"/>
      <protection locked="0"/>
    </xf>
    <xf numFmtId="0" fontId="21" fillId="0" borderId="15" xfId="0" applyFont="1" applyBorder="1" applyAlignment="1" applyProtection="1">
      <alignment horizontal="center" vertical="center" wrapText="1"/>
      <protection locked="0"/>
    </xf>
    <xf numFmtId="0" fontId="0" fillId="0" borderId="0" xfId="0" applyAlignment="1" applyProtection="1">
      <alignment vertical="center"/>
      <protection locked="0"/>
    </xf>
    <xf numFmtId="0" fontId="13" fillId="0" borderId="0" xfId="0" applyFont="1" applyAlignment="1" applyProtection="1">
      <alignment vertical="center" wrapText="1"/>
      <protection locked="0"/>
    </xf>
    <xf numFmtId="0" fontId="12" fillId="0" borderId="0" xfId="0" applyFont="1" applyProtection="1"/>
    <xf numFmtId="0" fontId="0" fillId="0" borderId="0" xfId="0" applyProtection="1"/>
    <xf numFmtId="0" fontId="11" fillId="0" borderId="0" xfId="0" applyFont="1" applyFill="1" applyBorder="1" applyAlignment="1" applyProtection="1">
      <alignment wrapText="1"/>
      <protection locked="0"/>
    </xf>
    <xf numFmtId="0" fontId="20" fillId="3" borderId="41" xfId="0" applyFont="1" applyFill="1" applyBorder="1" applyAlignment="1" applyProtection="1">
      <alignment horizontal="center" vertical="center" wrapText="1"/>
      <protection locked="0"/>
    </xf>
    <xf numFmtId="0" fontId="20" fillId="7" borderId="3" xfId="0" applyFont="1" applyFill="1" applyBorder="1" applyAlignment="1" applyProtection="1">
      <alignment horizontal="center" vertical="center" wrapText="1"/>
    </xf>
    <xf numFmtId="0" fontId="20" fillId="7" borderId="4" xfId="0" applyFont="1" applyFill="1" applyBorder="1" applyAlignment="1" applyProtection="1">
      <alignment horizontal="center" vertical="center" wrapText="1"/>
    </xf>
    <xf numFmtId="0" fontId="21" fillId="0" borderId="33" xfId="0" applyFont="1" applyBorder="1" applyAlignment="1" applyProtection="1">
      <alignment horizontal="center" vertical="center" wrapText="1"/>
      <protection locked="0"/>
    </xf>
    <xf numFmtId="0" fontId="21" fillId="0" borderId="34" xfId="0" applyFont="1" applyBorder="1" applyAlignment="1" applyProtection="1">
      <alignment horizontal="center" vertical="center" wrapText="1"/>
      <protection locked="0"/>
    </xf>
    <xf numFmtId="0" fontId="21" fillId="0" borderId="53" xfId="0" applyFont="1" applyBorder="1" applyAlignment="1" applyProtection="1">
      <alignment horizontal="center" vertical="center" wrapText="1"/>
      <protection locked="0"/>
    </xf>
    <xf numFmtId="0" fontId="20" fillId="7" borderId="2" xfId="0" applyFont="1" applyFill="1" applyBorder="1" applyAlignment="1" applyProtection="1">
      <alignment horizontal="center" vertical="center" wrapText="1"/>
    </xf>
    <xf numFmtId="0" fontId="11" fillId="0" borderId="0" xfId="0" applyFont="1" applyAlignment="1">
      <alignment horizontal="left" vertical="center"/>
    </xf>
    <xf numFmtId="0" fontId="13" fillId="0" borderId="0" xfId="0" applyFont="1" applyAlignment="1">
      <alignment horizontal="left" vertical="center" wrapText="1"/>
    </xf>
    <xf numFmtId="0" fontId="11" fillId="0" borderId="0" xfId="0" applyFont="1" applyAlignment="1">
      <alignment horizontal="left" vertical="center" wrapText="1"/>
    </xf>
    <xf numFmtId="0" fontId="10" fillId="0" borderId="0" xfId="0" applyFont="1" applyAlignment="1" applyProtection="1">
      <alignment vertical="center"/>
      <protection locked="0"/>
    </xf>
    <xf numFmtId="0" fontId="10" fillId="0" borderId="0" xfId="0" applyFont="1" applyFill="1" applyBorder="1" applyAlignment="1" applyProtection="1">
      <alignment vertical="center"/>
      <protection locked="0"/>
    </xf>
    <xf numFmtId="0" fontId="9" fillId="0" borderId="0" xfId="0" applyFont="1" applyAlignment="1" applyProtection="1">
      <alignment wrapText="1"/>
    </xf>
    <xf numFmtId="0" fontId="9" fillId="0" borderId="0" xfId="0" applyFont="1" applyAlignment="1" applyProtection="1">
      <alignment vertical="center" wrapText="1"/>
    </xf>
    <xf numFmtId="0" fontId="9" fillId="0" borderId="0" xfId="0" applyFont="1" applyAlignment="1" applyProtection="1">
      <alignment wrapText="1"/>
      <protection locked="0"/>
    </xf>
    <xf numFmtId="0" fontId="9" fillId="0" borderId="0" xfId="0" applyFont="1" applyAlignment="1" applyProtection="1">
      <alignment horizontal="right" wrapText="1"/>
    </xf>
    <xf numFmtId="0" fontId="21" fillId="0" borderId="0" xfId="0" applyFont="1" applyAlignment="1" applyProtection="1">
      <alignment wrapText="1"/>
    </xf>
    <xf numFmtId="0" fontId="12" fillId="0" borderId="0" xfId="0" applyFont="1" applyAlignment="1" applyProtection="1">
      <alignment horizontal="right" wrapText="1"/>
    </xf>
    <xf numFmtId="0" fontId="12" fillId="0" borderId="0" xfId="0" applyFont="1" applyAlignment="1" applyProtection="1">
      <alignment horizontal="right" vertical="center" wrapText="1"/>
    </xf>
    <xf numFmtId="0" fontId="12" fillId="0" borderId="0" xfId="0" applyFont="1" applyAlignment="1" applyProtection="1">
      <alignment horizontal="right"/>
    </xf>
    <xf numFmtId="0" fontId="13" fillId="0" borderId="0" xfId="0" applyFont="1" applyAlignment="1" applyProtection="1">
      <alignment horizontal="left" wrapText="1"/>
      <protection locked="0"/>
    </xf>
    <xf numFmtId="0" fontId="0" fillId="0" borderId="0" xfId="0"/>
    <xf numFmtId="0" fontId="0" fillId="0" borderId="0" xfId="0" applyProtection="1">
      <protection locked="0"/>
    </xf>
    <xf numFmtId="0" fontId="11" fillId="0" borderId="0" xfId="0" applyFont="1" applyAlignment="1" applyProtection="1">
      <alignment horizontal="left" wrapText="1"/>
      <protection locked="0"/>
    </xf>
    <xf numFmtId="0" fontId="21" fillId="0" borderId="15" xfId="0" applyFont="1" applyBorder="1" applyAlignment="1" applyProtection="1">
      <alignment horizontal="center" vertical="center" wrapText="1"/>
      <protection locked="0"/>
    </xf>
    <xf numFmtId="0" fontId="13" fillId="0" borderId="0" xfId="0" applyFont="1" applyAlignment="1" applyProtection="1">
      <alignment vertical="center" wrapText="1"/>
      <protection locked="0"/>
    </xf>
    <xf numFmtId="0" fontId="13" fillId="0" borderId="0" xfId="0" applyFont="1" applyAlignment="1" applyProtection="1">
      <alignment horizontal="left" vertical="center" wrapText="1"/>
      <protection locked="0"/>
    </xf>
    <xf numFmtId="0" fontId="12" fillId="0" borderId="0" xfId="0" applyFont="1" applyProtection="1"/>
    <xf numFmtId="0" fontId="9" fillId="0" borderId="0" xfId="0" applyFont="1" applyAlignment="1" applyProtection="1">
      <alignment horizontal="left" vertical="center" wrapText="1"/>
    </xf>
    <xf numFmtId="0" fontId="20" fillId="3" borderId="42" xfId="0" applyFont="1" applyFill="1" applyBorder="1" applyAlignment="1" applyProtection="1">
      <alignment horizontal="center" vertical="center" wrapText="1"/>
      <protection locked="0"/>
    </xf>
    <xf numFmtId="0" fontId="20" fillId="3" borderId="43" xfId="0" applyFont="1" applyFill="1" applyBorder="1" applyAlignment="1" applyProtection="1">
      <alignment horizontal="center" vertical="center" wrapText="1"/>
      <protection locked="0"/>
    </xf>
    <xf numFmtId="0" fontId="21" fillId="0" borderId="17" xfId="0" applyFont="1" applyBorder="1" applyAlignment="1" applyProtection="1">
      <alignment horizontal="center" vertical="center" wrapText="1"/>
      <protection locked="0"/>
    </xf>
    <xf numFmtId="0" fontId="0" fillId="0" borderId="0" xfId="0"/>
    <xf numFmtId="0" fontId="11" fillId="0" borderId="0" xfId="0" applyFont="1" applyAlignment="1" applyProtection="1">
      <alignment horizontal="left" wrapText="1"/>
      <protection locked="0"/>
    </xf>
    <xf numFmtId="0" fontId="11" fillId="0" borderId="0" xfId="0" applyFont="1" applyAlignment="1" applyProtection="1">
      <alignment horizontal="left"/>
      <protection locked="0"/>
    </xf>
    <xf numFmtId="0" fontId="11" fillId="0" borderId="0" xfId="0" applyFont="1" applyAlignment="1" applyProtection="1">
      <alignment horizontal="left" wrapText="1"/>
      <protection locked="0"/>
    </xf>
    <xf numFmtId="0" fontId="2" fillId="0" borderId="0" xfId="0" applyFont="1" applyBorder="1" applyAlignment="1" applyProtection="1">
      <alignment horizontal="right"/>
      <protection locked="0"/>
    </xf>
    <xf numFmtId="0" fontId="13" fillId="0" borderId="0" xfId="0" applyFont="1" applyAlignment="1" applyProtection="1">
      <alignment wrapText="1"/>
      <protection locked="0"/>
    </xf>
    <xf numFmtId="0" fontId="12" fillId="0" borderId="0" xfId="0" applyFont="1" applyAlignment="1" applyProtection="1">
      <alignment horizontal="right" vertical="center"/>
    </xf>
    <xf numFmtId="0" fontId="12" fillId="0" borderId="0" xfId="0" applyFont="1" applyAlignment="1" applyProtection="1">
      <alignment vertical="center"/>
    </xf>
    <xf numFmtId="0" fontId="11" fillId="0" borderId="0" xfId="0" applyFont="1" applyAlignment="1" applyProtection="1">
      <alignment horizontal="left" vertical="center" wrapText="1"/>
    </xf>
    <xf numFmtId="0" fontId="9" fillId="0" borderId="0" xfId="0" applyFont="1" applyAlignment="1" applyProtection="1">
      <alignment horizontal="right"/>
    </xf>
    <xf numFmtId="0" fontId="9" fillId="0" borderId="0" xfId="0" applyFont="1" applyAlignment="1" applyProtection="1">
      <alignment horizontal="right" vertical="center" wrapText="1"/>
    </xf>
    <xf numFmtId="0" fontId="11" fillId="0" borderId="0" xfId="0" applyFont="1" applyAlignment="1" applyProtection="1">
      <alignment horizontal="left"/>
    </xf>
    <xf numFmtId="0" fontId="20" fillId="3" borderId="5" xfId="0" applyFont="1" applyFill="1" applyBorder="1" applyAlignment="1" applyProtection="1">
      <alignment vertical="center" wrapText="1"/>
      <protection locked="0"/>
    </xf>
    <xf numFmtId="0" fontId="20" fillId="3" borderId="38" xfId="0" applyFont="1" applyFill="1" applyBorder="1" applyAlignment="1" applyProtection="1">
      <alignment vertical="center" wrapText="1"/>
      <protection locked="0"/>
    </xf>
    <xf numFmtId="0" fontId="20" fillId="3" borderId="39" xfId="0" applyFont="1" applyFill="1" applyBorder="1" applyAlignment="1" applyProtection="1">
      <alignment vertical="center" wrapText="1"/>
      <protection locked="0"/>
    </xf>
    <xf numFmtId="0" fontId="20" fillId="3" borderId="35" xfId="0" applyFont="1" applyFill="1" applyBorder="1" applyAlignment="1" applyProtection="1">
      <alignment vertical="center" wrapText="1"/>
      <protection locked="0"/>
    </xf>
    <xf numFmtId="0" fontId="20" fillId="3" borderId="23" xfId="0" applyFont="1" applyFill="1" applyBorder="1" applyAlignment="1" applyProtection="1">
      <alignment vertical="center" wrapText="1"/>
      <protection locked="0"/>
    </xf>
    <xf numFmtId="0" fontId="20" fillId="3" borderId="24" xfId="0" applyFont="1" applyFill="1" applyBorder="1" applyAlignment="1" applyProtection="1">
      <alignment vertical="center" wrapText="1"/>
      <protection locked="0"/>
    </xf>
    <xf numFmtId="0" fontId="11" fillId="0" borderId="0" xfId="0" applyFont="1" applyFill="1" applyBorder="1" applyAlignment="1" applyProtection="1">
      <alignment horizontal="center" vertical="center"/>
    </xf>
    <xf numFmtId="0" fontId="4" fillId="2" borderId="0" xfId="0" applyFont="1" applyFill="1" applyBorder="1" applyAlignment="1" applyProtection="1">
      <alignment vertical="center" wrapText="1"/>
      <protection locked="0"/>
    </xf>
    <xf numFmtId="0" fontId="0" fillId="0" borderId="8" xfId="0" applyFill="1" applyBorder="1" applyAlignment="1" applyProtection="1">
      <alignment horizontal="center" vertical="center"/>
      <protection locked="0"/>
    </xf>
    <xf numFmtId="0" fontId="0" fillId="0" borderId="13" xfId="0" applyFill="1" applyBorder="1" applyAlignment="1" applyProtection="1">
      <alignment horizontal="center" vertical="center"/>
      <protection locked="0"/>
    </xf>
    <xf numFmtId="0" fontId="0" fillId="0" borderId="9" xfId="0" applyFill="1" applyBorder="1" applyAlignment="1" applyProtection="1">
      <alignment horizontal="center" vertical="center"/>
      <protection locked="0"/>
    </xf>
    <xf numFmtId="0" fontId="0" fillId="0" borderId="14" xfId="0"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protection locked="0"/>
    </xf>
    <xf numFmtId="0" fontId="2" fillId="0" borderId="0" xfId="0" applyFont="1" applyBorder="1" applyAlignment="1" applyProtection="1">
      <alignment horizontal="right"/>
      <protection locked="0"/>
    </xf>
    <xf numFmtId="0" fontId="11" fillId="0" borderId="44" xfId="0" applyFont="1" applyBorder="1" applyAlignment="1" applyProtection="1">
      <alignment horizontal="left" vertical="center"/>
      <protection locked="0"/>
    </xf>
    <xf numFmtId="0" fontId="13" fillId="0" borderId="0" xfId="0" applyFont="1" applyAlignment="1" applyProtection="1">
      <alignment horizontal="left" vertical="center" wrapText="1"/>
      <protection locked="0"/>
    </xf>
    <xf numFmtId="0" fontId="11" fillId="0" borderId="0" xfId="0" applyFont="1" applyAlignment="1" applyProtection="1">
      <alignment horizontal="left" vertical="center"/>
      <protection locked="0"/>
    </xf>
    <xf numFmtId="0" fontId="4" fillId="2" borderId="0" xfId="0" applyFont="1" applyFill="1" applyBorder="1" applyAlignment="1" applyProtection="1">
      <alignment horizontal="right" vertical="center" wrapText="1"/>
      <protection locked="0"/>
    </xf>
    <xf numFmtId="0" fontId="7" fillId="0" borderId="0" xfId="0" applyFont="1" applyAlignment="1">
      <alignment horizontal="center" vertical="top" wrapText="1"/>
    </xf>
    <xf numFmtId="0" fontId="4" fillId="0" borderId="0" xfId="0" applyFont="1" applyAlignment="1" applyProtection="1">
      <alignment horizontal="left"/>
      <protection locked="0"/>
    </xf>
    <xf numFmtId="0" fontId="0" fillId="0" borderId="18" xfId="0" applyBorder="1" applyAlignment="1" applyProtection="1">
      <alignment horizontal="center" vertical="center"/>
      <protection locked="0"/>
    </xf>
    <xf numFmtId="0" fontId="0" fillId="0" borderId="13" xfId="0" applyBorder="1" applyAlignment="1" applyProtection="1">
      <alignment horizontal="center" vertical="center"/>
      <protection locked="0"/>
    </xf>
    <xf numFmtId="0" fontId="0" fillId="0" borderId="8" xfId="0" applyBorder="1" applyAlignment="1" applyProtection="1">
      <alignment horizontal="center" vertical="center"/>
      <protection locked="0"/>
    </xf>
    <xf numFmtId="0" fontId="0" fillId="0" borderId="19"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0" fillId="5" borderId="15" xfId="0" applyFont="1" applyFill="1" applyBorder="1" applyAlignment="1" applyProtection="1">
      <alignment horizontal="left" vertical="center"/>
      <protection locked="0"/>
    </xf>
    <xf numFmtId="0" fontId="0" fillId="5" borderId="16" xfId="0" applyFont="1" applyFill="1" applyBorder="1" applyAlignment="1" applyProtection="1">
      <alignment horizontal="left" vertical="center"/>
      <protection locked="0"/>
    </xf>
    <xf numFmtId="0" fontId="18" fillId="5" borderId="15" xfId="0" applyFont="1" applyFill="1" applyBorder="1" applyAlignment="1" applyProtection="1">
      <alignment horizontal="left" vertical="center"/>
      <protection locked="0"/>
    </xf>
    <xf numFmtId="0" fontId="18" fillId="5" borderId="16" xfId="0" applyFont="1" applyFill="1" applyBorder="1" applyAlignment="1" applyProtection="1">
      <alignment horizontal="left" vertical="center"/>
      <protection locked="0"/>
    </xf>
    <xf numFmtId="0" fontId="0" fillId="5" borderId="18" xfId="0" applyFill="1" applyBorder="1" applyAlignment="1" applyProtection="1">
      <alignment horizontal="center" vertical="center"/>
    </xf>
    <xf numFmtId="0" fontId="0" fillId="5" borderId="13" xfId="0" applyFill="1" applyBorder="1" applyAlignment="1" applyProtection="1">
      <alignment horizontal="center" vertical="center"/>
    </xf>
    <xf numFmtId="0" fontId="0" fillId="5" borderId="19" xfId="0" applyFill="1" applyBorder="1" applyAlignment="1" applyProtection="1">
      <alignment horizontal="center" vertical="center"/>
    </xf>
    <xf numFmtId="0" fontId="0" fillId="5" borderId="14" xfId="0" applyFill="1" applyBorder="1" applyAlignment="1" applyProtection="1">
      <alignment horizontal="center" vertical="center"/>
    </xf>
    <xf numFmtId="0" fontId="0" fillId="0" borderId="15" xfId="0" applyFont="1" applyBorder="1" applyAlignment="1" applyProtection="1">
      <alignment horizontal="left" vertical="center"/>
      <protection locked="0"/>
    </xf>
    <xf numFmtId="0" fontId="0" fillId="0" borderId="16" xfId="0" applyFont="1" applyBorder="1" applyAlignment="1" applyProtection="1">
      <alignment horizontal="left" vertical="center"/>
      <protection locked="0"/>
    </xf>
    <xf numFmtId="0" fontId="18" fillId="0" borderId="15" xfId="0" applyFont="1" applyBorder="1" applyAlignment="1" applyProtection="1">
      <alignment horizontal="left" vertical="center"/>
      <protection locked="0"/>
    </xf>
    <xf numFmtId="0" fontId="18" fillId="0" borderId="16" xfId="0" applyFont="1" applyBorder="1" applyAlignment="1" applyProtection="1">
      <alignment horizontal="left" vertical="center"/>
      <protection locked="0"/>
    </xf>
    <xf numFmtId="0" fontId="11" fillId="0" borderId="10"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11" fillId="5" borderId="10" xfId="0" applyFont="1" applyFill="1" applyBorder="1" applyAlignment="1" applyProtection="1">
      <alignment horizontal="left" vertical="center" wrapText="1"/>
      <protection locked="0"/>
    </xf>
    <xf numFmtId="0" fontId="11" fillId="5" borderId="15" xfId="0" applyFont="1" applyFill="1" applyBorder="1" applyAlignment="1" applyProtection="1">
      <alignment horizontal="left" vertical="center" wrapText="1"/>
      <protection locked="0"/>
    </xf>
    <xf numFmtId="0" fontId="0" fillId="5" borderId="17" xfId="0" applyFill="1" applyBorder="1" applyAlignment="1" applyProtection="1">
      <alignment horizontal="center" vertical="center"/>
    </xf>
    <xf numFmtId="0" fontId="0" fillId="5" borderId="20" xfId="0" applyFill="1" applyBorder="1" applyAlignment="1" applyProtection="1">
      <alignment horizontal="center" vertical="center"/>
    </xf>
    <xf numFmtId="0" fontId="14" fillId="7" borderId="2" xfId="0" applyFont="1" applyFill="1" applyBorder="1" applyAlignment="1" applyProtection="1">
      <alignment horizontal="center" vertical="center" wrapText="1"/>
    </xf>
    <xf numFmtId="0" fontId="14" fillId="7" borderId="3" xfId="0" applyFont="1" applyFill="1" applyBorder="1" applyAlignment="1" applyProtection="1">
      <alignment horizontal="center" vertical="center" wrapText="1"/>
    </xf>
    <xf numFmtId="0" fontId="14" fillId="7" borderId="4" xfId="0" applyFont="1" applyFill="1" applyBorder="1" applyAlignment="1" applyProtection="1">
      <alignment horizontal="center" vertical="center" wrapText="1"/>
    </xf>
    <xf numFmtId="0" fontId="14" fillId="7" borderId="22" xfId="0" applyFont="1" applyFill="1" applyBorder="1" applyAlignment="1" applyProtection="1">
      <alignment horizontal="center" vertical="center" wrapText="1"/>
    </xf>
    <xf numFmtId="0" fontId="14" fillId="7" borderId="40" xfId="0" applyFont="1" applyFill="1" applyBorder="1" applyAlignment="1" applyProtection="1">
      <alignment horizontal="center" vertical="center" wrapText="1"/>
    </xf>
    <xf numFmtId="0" fontId="14" fillId="7" borderId="51" xfId="0" applyFont="1" applyFill="1" applyBorder="1" applyAlignment="1" applyProtection="1">
      <alignment horizontal="center" vertical="center" wrapText="1"/>
    </xf>
    <xf numFmtId="0" fontId="11" fillId="0" borderId="35" xfId="0" applyFont="1" applyBorder="1" applyAlignment="1" applyProtection="1">
      <alignment horizontal="left" vertical="center" wrapText="1"/>
      <protection locked="0"/>
    </xf>
    <xf numFmtId="0" fontId="11" fillId="0" borderId="23" xfId="0" applyFont="1" applyBorder="1" applyAlignment="1" applyProtection="1">
      <alignment horizontal="left" vertical="center" wrapText="1"/>
      <protection locked="0"/>
    </xf>
    <xf numFmtId="0" fontId="0" fillId="7" borderId="10" xfId="0" applyFont="1" applyFill="1" applyBorder="1" applyAlignment="1" applyProtection="1">
      <alignment horizontal="center" vertical="center"/>
    </xf>
    <xf numFmtId="0" fontId="0" fillId="7" borderId="16" xfId="0" applyFont="1" applyFill="1" applyBorder="1" applyAlignment="1" applyProtection="1">
      <alignment horizontal="center" vertical="center"/>
    </xf>
    <xf numFmtId="0" fontId="0" fillId="0" borderId="40" xfId="0" applyBorder="1" applyAlignment="1" applyProtection="1">
      <alignment horizontal="center" vertical="center"/>
      <protection locked="0"/>
    </xf>
    <xf numFmtId="0" fontId="11" fillId="0" borderId="44" xfId="0" applyFont="1" applyBorder="1" applyAlignment="1" applyProtection="1">
      <alignment horizontal="left" vertical="center" wrapText="1"/>
      <protection locked="0"/>
    </xf>
    <xf numFmtId="0" fontId="0" fillId="0" borderId="51" xfId="0" applyBorder="1" applyAlignment="1" applyProtection="1">
      <alignment horizontal="center" vertical="center"/>
      <protection locked="0"/>
    </xf>
    <xf numFmtId="0" fontId="11" fillId="3" borderId="3" xfId="0" applyFont="1" applyFill="1" applyBorder="1" applyAlignment="1" applyProtection="1">
      <alignment horizontal="center" vertical="center" wrapText="1"/>
      <protection locked="0"/>
    </xf>
    <xf numFmtId="0" fontId="0" fillId="0" borderId="13" xfId="0" applyFont="1" applyFill="1" applyBorder="1" applyAlignment="1" applyProtection="1">
      <alignment horizontal="center" vertical="center" wrapText="1"/>
      <protection locked="0"/>
    </xf>
    <xf numFmtId="0" fontId="0" fillId="7" borderId="25" xfId="0" applyFill="1" applyBorder="1" applyAlignment="1" applyProtection="1">
      <alignment horizontal="center" vertical="center" wrapText="1"/>
      <protection locked="0"/>
    </xf>
    <xf numFmtId="0" fontId="0" fillId="7" borderId="29" xfId="0" applyFill="1" applyBorder="1" applyAlignment="1" applyProtection="1">
      <alignment horizontal="center" vertical="center" wrapText="1"/>
      <protection locked="0"/>
    </xf>
    <xf numFmtId="0" fontId="0" fillId="7" borderId="26" xfId="0" applyFill="1" applyBorder="1" applyAlignment="1" applyProtection="1">
      <alignment horizontal="center" vertical="center" wrapText="1"/>
      <protection locked="0"/>
    </xf>
    <xf numFmtId="0" fontId="0" fillId="7" borderId="25" xfId="0" applyFill="1" applyBorder="1" applyAlignment="1" applyProtection="1">
      <alignment horizontal="center" vertical="center"/>
    </xf>
    <xf numFmtId="0" fontId="0" fillId="7" borderId="29" xfId="0" applyFill="1" applyBorder="1" applyAlignment="1" applyProtection="1">
      <alignment horizontal="center" vertical="center"/>
    </xf>
    <xf numFmtId="0" fontId="0" fillId="7" borderId="26" xfId="0" applyFill="1" applyBorder="1" applyAlignment="1" applyProtection="1">
      <alignment horizontal="center" vertical="center"/>
    </xf>
    <xf numFmtId="0" fontId="11" fillId="0" borderId="0" xfId="0" applyFont="1" applyAlignment="1" applyProtection="1">
      <alignment horizontal="center" vertical="center"/>
      <protection locked="0"/>
    </xf>
    <xf numFmtId="0" fontId="11" fillId="3" borderId="5" xfId="0" applyFont="1" applyFill="1" applyBorder="1" applyAlignment="1" applyProtection="1">
      <alignment horizontal="center" vertical="center" wrapText="1"/>
      <protection locked="0"/>
    </xf>
    <xf numFmtId="0" fontId="11" fillId="3" borderId="38" xfId="0" applyFont="1" applyFill="1" applyBorder="1" applyAlignment="1" applyProtection="1">
      <alignment horizontal="center" vertical="center" wrapText="1"/>
      <protection locked="0"/>
    </xf>
    <xf numFmtId="0" fontId="11" fillId="3" borderId="39" xfId="0" applyFont="1" applyFill="1" applyBorder="1" applyAlignment="1" applyProtection="1">
      <alignment horizontal="center" vertical="center" wrapText="1"/>
      <protection locked="0"/>
    </xf>
    <xf numFmtId="0" fontId="11" fillId="3" borderId="35" xfId="0" applyFont="1" applyFill="1" applyBorder="1" applyAlignment="1" applyProtection="1">
      <alignment horizontal="center" vertical="center" wrapText="1"/>
      <protection locked="0"/>
    </xf>
    <xf numFmtId="0" fontId="11" fillId="3" borderId="23" xfId="0" applyFont="1" applyFill="1" applyBorder="1" applyAlignment="1" applyProtection="1">
      <alignment horizontal="center" vertical="center" wrapText="1"/>
      <protection locked="0"/>
    </xf>
    <xf numFmtId="0" fontId="11" fillId="3" borderId="24" xfId="0" applyFont="1" applyFill="1" applyBorder="1" applyAlignment="1" applyProtection="1">
      <alignment horizontal="center" vertical="center" wrapText="1"/>
      <protection locked="0"/>
    </xf>
    <xf numFmtId="0" fontId="11" fillId="3" borderId="37" xfId="0" applyFont="1" applyFill="1" applyBorder="1" applyAlignment="1" applyProtection="1">
      <alignment horizontal="center" vertical="center" wrapText="1"/>
      <protection locked="0"/>
    </xf>
    <xf numFmtId="0" fontId="11" fillId="3" borderId="53" xfId="0" applyFont="1" applyFill="1" applyBorder="1" applyAlignment="1" applyProtection="1">
      <alignment horizontal="center" vertical="center" wrapText="1"/>
      <protection locked="0"/>
    </xf>
    <xf numFmtId="0" fontId="11" fillId="3" borderId="19" xfId="0" applyFont="1" applyFill="1" applyBorder="1" applyAlignment="1" applyProtection="1">
      <alignment horizontal="center" vertical="center" wrapText="1"/>
      <protection locked="0"/>
    </xf>
    <xf numFmtId="0" fontId="11" fillId="3" borderId="31" xfId="0" applyFont="1" applyFill="1" applyBorder="1" applyAlignment="1" applyProtection="1">
      <alignment horizontal="center" vertical="center"/>
      <protection locked="0"/>
    </xf>
    <xf numFmtId="0" fontId="11" fillId="3" borderId="3" xfId="0" applyFont="1" applyFill="1" applyBorder="1" applyAlignment="1" applyProtection="1">
      <alignment horizontal="center" vertical="center"/>
      <protection locked="0"/>
    </xf>
    <xf numFmtId="0" fontId="11" fillId="3" borderId="4" xfId="0" applyFont="1" applyFill="1" applyBorder="1" applyAlignment="1" applyProtection="1">
      <alignment horizontal="center" vertical="center"/>
      <protection locked="0"/>
    </xf>
    <xf numFmtId="0" fontId="0" fillId="0" borderId="5" xfId="0" applyBorder="1" applyAlignment="1" applyProtection="1">
      <alignment horizontal="left" vertical="center"/>
      <protection locked="0"/>
    </xf>
    <xf numFmtId="0" fontId="0" fillId="0" borderId="6" xfId="0" applyBorder="1" applyAlignment="1" applyProtection="1">
      <alignment horizontal="left" vertical="center"/>
      <protection locked="0"/>
    </xf>
    <xf numFmtId="0" fontId="11" fillId="0" borderId="0" xfId="0" applyFont="1" applyAlignment="1" applyProtection="1">
      <alignment horizontal="left" vertical="center" wrapText="1"/>
      <protection locked="0"/>
    </xf>
    <xf numFmtId="0" fontId="0" fillId="0" borderId="15" xfId="0" applyFont="1" applyFill="1" applyBorder="1" applyAlignment="1" applyProtection="1">
      <alignment horizontal="center" vertical="center" wrapText="1"/>
      <protection locked="0"/>
    </xf>
    <xf numFmtId="0" fontId="11" fillId="3" borderId="30" xfId="0" applyFont="1" applyFill="1" applyBorder="1" applyAlignment="1" applyProtection="1">
      <alignment horizontal="center" vertical="center" wrapText="1"/>
      <protection locked="0"/>
    </xf>
    <xf numFmtId="0" fontId="0" fillId="0" borderId="32" xfId="0" applyFont="1" applyFill="1" applyBorder="1" applyAlignment="1" applyProtection="1">
      <alignment horizontal="center" vertical="center" wrapText="1"/>
      <protection locked="0"/>
    </xf>
    <xf numFmtId="0" fontId="0" fillId="0" borderId="11"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protection locked="0"/>
    </xf>
    <xf numFmtId="0" fontId="0" fillId="0" borderId="11" xfId="0" applyFont="1" applyFill="1" applyBorder="1" applyAlignment="1" applyProtection="1">
      <alignment horizontal="center" vertical="center"/>
      <protection locked="0"/>
    </xf>
    <xf numFmtId="0" fontId="0" fillId="0" borderId="18" xfId="0" applyFont="1" applyFill="1" applyBorder="1" applyAlignment="1" applyProtection="1">
      <alignment horizontal="center" vertical="center"/>
      <protection locked="0"/>
    </xf>
    <xf numFmtId="0" fontId="0" fillId="0" borderId="54" xfId="0" applyFont="1" applyFill="1" applyBorder="1" applyAlignment="1" applyProtection="1">
      <alignment horizontal="center" vertical="center"/>
      <protection locked="0"/>
    </xf>
    <xf numFmtId="0" fontId="0" fillId="7" borderId="52" xfId="0" applyFont="1" applyFill="1" applyBorder="1" applyAlignment="1" applyProtection="1">
      <alignment horizontal="center" vertical="center"/>
    </xf>
    <xf numFmtId="0" fontId="0" fillId="7" borderId="40" xfId="0" applyFont="1" applyFill="1" applyBorder="1" applyAlignment="1" applyProtection="1">
      <alignment horizontal="center" vertical="center"/>
    </xf>
    <xf numFmtId="0" fontId="0" fillId="7" borderId="51" xfId="0" applyFont="1" applyFill="1" applyBorder="1" applyAlignment="1" applyProtection="1">
      <alignment horizontal="center" vertical="center"/>
    </xf>
    <xf numFmtId="14" fontId="11" fillId="0" borderId="20" xfId="0" applyNumberFormat="1" applyFont="1" applyBorder="1" applyAlignment="1" applyProtection="1">
      <alignment horizontal="left" vertical="center" wrapText="1"/>
      <protection locked="0"/>
    </xf>
    <xf numFmtId="14" fontId="11" fillId="0" borderId="13" xfId="0" applyNumberFormat="1" applyFont="1" applyBorder="1" applyAlignment="1" applyProtection="1">
      <alignment horizontal="left" vertical="center" wrapText="1"/>
      <protection locked="0"/>
    </xf>
    <xf numFmtId="14" fontId="11" fillId="0" borderId="10" xfId="0" applyNumberFormat="1" applyFont="1" applyBorder="1" applyAlignment="1" applyProtection="1">
      <alignment horizontal="left" vertical="center" wrapText="1"/>
      <protection locked="0"/>
    </xf>
    <xf numFmtId="14" fontId="11" fillId="0" borderId="15" xfId="0" applyNumberFormat="1" applyFont="1" applyBorder="1" applyAlignment="1" applyProtection="1">
      <alignment horizontal="left" vertical="center" wrapText="1"/>
      <protection locked="0"/>
    </xf>
    <xf numFmtId="0" fontId="0" fillId="0" borderId="17" xfId="0" applyBorder="1" applyAlignment="1" applyProtection="1">
      <alignment horizontal="center" vertical="center"/>
      <protection locked="0"/>
    </xf>
    <xf numFmtId="0" fontId="0" fillId="0" borderId="22" xfId="0" applyBorder="1" applyAlignment="1" applyProtection="1">
      <alignment horizontal="center" vertical="center"/>
      <protection locked="0"/>
    </xf>
    <xf numFmtId="0" fontId="18" fillId="0" borderId="23" xfId="0" applyFont="1" applyBorder="1" applyAlignment="1" applyProtection="1">
      <alignment horizontal="left" vertical="center"/>
      <protection locked="0"/>
    </xf>
    <xf numFmtId="0" fontId="18" fillId="0" borderId="24" xfId="0" applyFont="1" applyBorder="1" applyAlignment="1" applyProtection="1">
      <alignment horizontal="left" vertical="center"/>
      <protection locked="0"/>
    </xf>
    <xf numFmtId="0" fontId="0" fillId="0" borderId="18" xfId="0" applyFill="1" applyBorder="1" applyAlignment="1" applyProtection="1">
      <alignment horizontal="center" vertical="center"/>
      <protection locked="0"/>
    </xf>
    <xf numFmtId="0" fontId="0" fillId="0" borderId="13" xfId="0" applyFont="1" applyBorder="1" applyAlignment="1" applyProtection="1">
      <alignment horizontal="left" vertical="center"/>
      <protection locked="0"/>
    </xf>
    <xf numFmtId="0" fontId="0" fillId="0" borderId="14" xfId="0" applyFont="1" applyBorder="1" applyAlignment="1" applyProtection="1">
      <alignment horizontal="left" vertical="center"/>
      <protection locked="0"/>
    </xf>
    <xf numFmtId="0" fontId="0" fillId="0" borderId="7" xfId="0" applyBorder="1" applyAlignment="1" applyProtection="1">
      <alignment horizontal="center" vertical="center"/>
      <protection locked="0"/>
    </xf>
    <xf numFmtId="0" fontId="0" fillId="0" borderId="20" xfId="0" applyBorder="1" applyAlignment="1" applyProtection="1">
      <alignment horizontal="center" vertical="center"/>
      <protection locked="0"/>
    </xf>
    <xf numFmtId="0" fontId="11" fillId="3" borderId="2" xfId="0" applyFont="1" applyFill="1" applyBorder="1" applyAlignment="1" applyProtection="1">
      <alignment horizontal="center" vertical="center" wrapText="1"/>
      <protection locked="0"/>
    </xf>
    <xf numFmtId="0" fontId="11" fillId="0" borderId="20" xfId="0" applyFont="1" applyFill="1" applyBorder="1" applyAlignment="1" applyProtection="1">
      <alignment horizontal="center" vertical="center" wrapText="1"/>
      <protection locked="0"/>
    </xf>
    <xf numFmtId="0" fontId="11" fillId="0" borderId="13" xfId="0" applyFont="1" applyFill="1" applyBorder="1" applyAlignment="1" applyProtection="1">
      <alignment horizontal="center" vertical="center" wrapText="1"/>
      <protection locked="0"/>
    </xf>
    <xf numFmtId="0" fontId="11" fillId="7" borderId="2" xfId="0" applyFont="1" applyFill="1" applyBorder="1" applyAlignment="1" applyProtection="1">
      <alignment horizontal="center" vertical="center" wrapText="1"/>
    </xf>
    <xf numFmtId="0" fontId="11" fillId="7" borderId="4" xfId="0" applyFont="1" applyFill="1" applyBorder="1" applyAlignment="1" applyProtection="1">
      <alignment horizontal="center" vertical="center" wrapText="1"/>
    </xf>
    <xf numFmtId="0" fontId="11" fillId="0" borderId="15" xfId="0" applyFont="1" applyFill="1" applyBorder="1" applyAlignment="1" applyProtection="1">
      <alignment horizontal="center" vertical="center" wrapText="1"/>
      <protection locked="0"/>
    </xf>
    <xf numFmtId="0" fontId="16" fillId="7" borderId="2" xfId="0" applyFont="1" applyFill="1" applyBorder="1" applyAlignment="1" applyProtection="1">
      <alignment horizontal="center" vertical="center"/>
    </xf>
    <xf numFmtId="0" fontId="16" fillId="7" borderId="3" xfId="0" applyFont="1" applyFill="1" applyBorder="1" applyAlignment="1" applyProtection="1">
      <alignment horizontal="center" vertical="center"/>
    </xf>
    <xf numFmtId="0" fontId="16" fillId="7" borderId="30" xfId="0" applyFont="1" applyFill="1" applyBorder="1" applyAlignment="1" applyProtection="1">
      <alignment horizontal="center" vertical="center"/>
    </xf>
    <xf numFmtId="0" fontId="0" fillId="7" borderId="2" xfId="0" applyFill="1" applyBorder="1" applyAlignment="1" applyProtection="1">
      <alignment horizontal="center" vertical="center"/>
      <protection locked="0"/>
    </xf>
    <xf numFmtId="0" fontId="0" fillId="7" borderId="4" xfId="0" applyFill="1" applyBorder="1" applyAlignment="1" applyProtection="1">
      <alignment horizontal="center" vertical="center"/>
      <protection locked="0"/>
    </xf>
    <xf numFmtId="0" fontId="11" fillId="0" borderId="0" xfId="0" applyFont="1" applyBorder="1" applyAlignment="1" applyProtection="1">
      <alignment vertical="center" wrapText="1"/>
      <protection locked="0"/>
    </xf>
    <xf numFmtId="0" fontId="11" fillId="0" borderId="44" xfId="0" applyFont="1" applyBorder="1" applyAlignment="1" applyProtection="1">
      <alignment vertical="center" wrapText="1"/>
      <protection locked="0"/>
    </xf>
    <xf numFmtId="0" fontId="11" fillId="0" borderId="10" xfId="0" applyFont="1" applyFill="1" applyBorder="1" applyAlignment="1" applyProtection="1">
      <alignment horizontal="center" vertical="center" wrapText="1"/>
      <protection locked="0"/>
    </xf>
    <xf numFmtId="0" fontId="0" fillId="0" borderId="10" xfId="0" applyFill="1" applyBorder="1" applyAlignment="1" applyProtection="1">
      <alignment horizontal="center" vertical="center"/>
      <protection locked="0"/>
    </xf>
    <xf numFmtId="0" fontId="0" fillId="0" borderId="15" xfId="0" applyFill="1" applyBorder="1" applyAlignment="1" applyProtection="1">
      <alignment horizontal="center" vertical="center"/>
      <protection locked="0"/>
    </xf>
    <xf numFmtId="0" fontId="0" fillId="0" borderId="10" xfId="0" applyFill="1" applyBorder="1" applyAlignment="1" applyProtection="1">
      <alignment horizontal="center"/>
      <protection locked="0"/>
    </xf>
    <xf numFmtId="0" fontId="0" fillId="0" borderId="15" xfId="0" applyFill="1" applyBorder="1" applyAlignment="1" applyProtection="1">
      <alignment horizontal="center"/>
      <protection locked="0"/>
    </xf>
    <xf numFmtId="0" fontId="0" fillId="0" borderId="17" xfId="0" applyFill="1" applyBorder="1" applyAlignment="1" applyProtection="1">
      <alignment horizontal="center"/>
      <protection locked="0"/>
    </xf>
    <xf numFmtId="0" fontId="0" fillId="0" borderId="18" xfId="0" applyFill="1" applyBorder="1" applyAlignment="1" applyProtection="1">
      <alignment horizontal="center"/>
      <protection locked="0"/>
    </xf>
    <xf numFmtId="0" fontId="18" fillId="0" borderId="31" xfId="0" applyFont="1" applyFill="1" applyBorder="1" applyAlignment="1" applyProtection="1">
      <alignment horizontal="left" vertical="center" wrapText="1"/>
      <protection locked="0"/>
    </xf>
    <xf numFmtId="0" fontId="18" fillId="0" borderId="30" xfId="0" applyFont="1" applyFill="1" applyBorder="1" applyAlignment="1" applyProtection="1">
      <alignment horizontal="left" vertical="center" wrapText="1"/>
      <protection locked="0"/>
    </xf>
    <xf numFmtId="0" fontId="11" fillId="0" borderId="25" xfId="0" applyFont="1" applyFill="1" applyBorder="1" applyAlignment="1" applyProtection="1">
      <alignment horizontal="center" vertical="center" wrapText="1"/>
      <protection locked="0"/>
    </xf>
    <xf numFmtId="0" fontId="11" fillId="0" borderId="29" xfId="0" applyFont="1" applyFill="1" applyBorder="1" applyAlignment="1" applyProtection="1">
      <alignment horizontal="center" vertical="center" wrapText="1"/>
      <protection locked="0"/>
    </xf>
    <xf numFmtId="0" fontId="11" fillId="0" borderId="26" xfId="0" applyFont="1" applyFill="1" applyBorder="1" applyAlignment="1" applyProtection="1">
      <alignment horizontal="center" vertical="center" wrapText="1"/>
      <protection locked="0"/>
    </xf>
    <xf numFmtId="0" fontId="18" fillId="0" borderId="17" xfId="0" applyFont="1" applyBorder="1" applyAlignment="1" applyProtection="1">
      <alignment horizontal="left" vertical="center"/>
      <protection locked="0"/>
    </xf>
    <xf numFmtId="0" fontId="18" fillId="0" borderId="54" xfId="0" applyFont="1" applyBorder="1" applyAlignment="1" applyProtection="1">
      <alignment horizontal="left" vertical="center"/>
      <protection locked="0"/>
    </xf>
    <xf numFmtId="0" fontId="0" fillId="0" borderId="17" xfId="0" applyBorder="1" applyAlignment="1" applyProtection="1">
      <alignment horizontal="left" vertical="center" wrapText="1"/>
      <protection locked="0"/>
    </xf>
    <xf numFmtId="0" fontId="0" fillId="0" borderId="54" xfId="0" applyBorder="1" applyAlignment="1" applyProtection="1">
      <alignment horizontal="left" vertical="center" wrapText="1"/>
      <protection locked="0"/>
    </xf>
    <xf numFmtId="0" fontId="18" fillId="0" borderId="10" xfId="0" applyFont="1" applyBorder="1" applyAlignment="1" applyProtection="1">
      <alignment horizontal="left" vertical="center" wrapText="1"/>
      <protection locked="0"/>
    </xf>
    <xf numFmtId="0" fontId="18" fillId="0" borderId="11" xfId="0" applyFont="1" applyBorder="1" applyAlignment="1" applyProtection="1">
      <alignment horizontal="left" vertical="center" wrapText="1"/>
      <protection locked="0"/>
    </xf>
    <xf numFmtId="0" fontId="0" fillId="0" borderId="10" xfId="0" applyBorder="1" applyAlignment="1" applyProtection="1">
      <alignment horizontal="left" vertical="center"/>
      <protection locked="0"/>
    </xf>
    <xf numFmtId="0" fontId="0" fillId="0" borderId="11" xfId="0" applyBorder="1" applyAlignment="1" applyProtection="1">
      <alignment horizontal="left" vertical="center"/>
      <protection locked="0"/>
    </xf>
    <xf numFmtId="0" fontId="18" fillId="0" borderId="10" xfId="0" applyFont="1" applyBorder="1" applyAlignment="1" applyProtection="1">
      <alignment horizontal="left" vertical="center"/>
      <protection locked="0"/>
    </xf>
    <xf numFmtId="0" fontId="18" fillId="0" borderId="11" xfId="0" applyFont="1" applyBorder="1" applyAlignment="1" applyProtection="1">
      <alignment horizontal="left" vertical="center"/>
      <protection locked="0"/>
    </xf>
    <xf numFmtId="14" fontId="11" fillId="0" borderId="45" xfId="0" applyNumberFormat="1" applyFont="1" applyBorder="1" applyAlignment="1" applyProtection="1">
      <alignment horizontal="center" vertical="center" wrapText="1"/>
      <protection locked="0"/>
    </xf>
    <xf numFmtId="14" fontId="11" fillId="0" borderId="46" xfId="0" applyNumberFormat="1" applyFont="1" applyBorder="1" applyAlignment="1" applyProtection="1">
      <alignment horizontal="center" vertical="center" wrapText="1"/>
      <protection locked="0"/>
    </xf>
    <xf numFmtId="14" fontId="11" fillId="0" borderId="47" xfId="0" applyNumberFormat="1" applyFont="1" applyBorder="1" applyAlignment="1" applyProtection="1">
      <alignment horizontal="center" vertical="center" wrapText="1"/>
      <protection locked="0"/>
    </xf>
    <xf numFmtId="14" fontId="11" fillId="0" borderId="49" xfId="0" applyNumberFormat="1" applyFont="1" applyBorder="1" applyAlignment="1" applyProtection="1">
      <alignment horizontal="center" vertical="center" wrapText="1"/>
      <protection locked="0"/>
    </xf>
    <xf numFmtId="14" fontId="11" fillId="0" borderId="0" xfId="0" applyNumberFormat="1" applyFont="1" applyBorder="1" applyAlignment="1" applyProtection="1">
      <alignment horizontal="center" vertical="center" wrapText="1"/>
      <protection locked="0"/>
    </xf>
    <xf numFmtId="14" fontId="11" fillId="0" borderId="50" xfId="0" applyNumberFormat="1" applyFont="1" applyBorder="1" applyAlignment="1" applyProtection="1">
      <alignment horizontal="center" vertical="center" wrapText="1"/>
      <protection locked="0"/>
    </xf>
    <xf numFmtId="0" fontId="18" fillId="7" borderId="25" xfId="0" applyFont="1" applyFill="1" applyBorder="1" applyAlignment="1" applyProtection="1">
      <alignment horizontal="center" vertical="center"/>
      <protection locked="0"/>
    </xf>
    <xf numFmtId="0" fontId="18" fillId="7" borderId="29" xfId="0" applyFont="1" applyFill="1" applyBorder="1" applyAlignment="1" applyProtection="1">
      <alignment horizontal="center" vertical="center"/>
      <protection locked="0"/>
    </xf>
    <xf numFmtId="0" fontId="18" fillId="7" borderId="26" xfId="0" applyFont="1" applyFill="1" applyBorder="1" applyAlignment="1" applyProtection="1">
      <alignment horizontal="center" vertical="center"/>
      <protection locked="0"/>
    </xf>
    <xf numFmtId="0" fontId="11" fillId="0" borderId="45" xfId="0" applyFont="1" applyBorder="1" applyAlignment="1" applyProtection="1">
      <alignment horizontal="center" vertical="center" wrapText="1"/>
      <protection locked="0"/>
    </xf>
    <xf numFmtId="0" fontId="11" fillId="0" borderId="46" xfId="0" applyFont="1" applyBorder="1" applyAlignment="1" applyProtection="1">
      <alignment horizontal="center" vertical="center" wrapText="1"/>
      <protection locked="0"/>
    </xf>
    <xf numFmtId="0" fontId="11" fillId="0" borderId="47" xfId="0" applyFont="1" applyBorder="1" applyAlignment="1" applyProtection="1">
      <alignment horizontal="center" vertical="center" wrapText="1"/>
      <protection locked="0"/>
    </xf>
    <xf numFmtId="0" fontId="11" fillId="0" borderId="49" xfId="0" applyFont="1" applyBorder="1" applyAlignment="1" applyProtection="1">
      <alignment horizontal="center" vertical="center" wrapText="1"/>
      <protection locked="0"/>
    </xf>
    <xf numFmtId="0" fontId="11" fillId="0" borderId="0" xfId="0" applyFont="1" applyBorder="1" applyAlignment="1" applyProtection="1">
      <alignment horizontal="center" vertical="center" wrapText="1"/>
      <protection locked="0"/>
    </xf>
    <xf numFmtId="0" fontId="11" fillId="0" borderId="50" xfId="0" applyFont="1" applyBorder="1" applyAlignment="1" applyProtection="1">
      <alignment horizontal="center" vertical="center" wrapText="1"/>
      <protection locked="0"/>
    </xf>
    <xf numFmtId="0" fontId="18" fillId="0" borderId="55" xfId="0" applyFont="1" applyBorder="1" applyAlignment="1" applyProtection="1">
      <alignment horizontal="left" vertical="center"/>
      <protection locked="0"/>
    </xf>
    <xf numFmtId="0" fontId="18" fillId="0" borderId="56" xfId="0" applyFont="1" applyBorder="1" applyAlignment="1" applyProtection="1">
      <alignment horizontal="left" vertical="center"/>
      <protection locked="0"/>
    </xf>
    <xf numFmtId="0" fontId="18" fillId="0" borderId="61" xfId="0" applyFont="1" applyBorder="1" applyAlignment="1" applyProtection="1">
      <alignment horizontal="left" vertical="center"/>
      <protection locked="0"/>
    </xf>
    <xf numFmtId="0" fontId="18" fillId="0" borderId="48" xfId="0" applyFont="1" applyBorder="1" applyAlignment="1" applyProtection="1">
      <alignment horizontal="left" vertical="center"/>
      <protection locked="0"/>
    </xf>
    <xf numFmtId="0" fontId="0" fillId="7" borderId="57" xfId="0" applyFill="1" applyBorder="1" applyAlignment="1" applyProtection="1">
      <alignment horizontal="center" vertical="center"/>
    </xf>
    <xf numFmtId="0" fontId="0" fillId="7" borderId="1" xfId="0" applyFill="1" applyBorder="1" applyAlignment="1" applyProtection="1">
      <alignment horizontal="center" vertical="center"/>
    </xf>
    <xf numFmtId="0" fontId="0" fillId="7" borderId="66" xfId="0" applyFill="1" applyBorder="1" applyAlignment="1" applyProtection="1">
      <alignment horizontal="center" vertical="center"/>
    </xf>
    <xf numFmtId="0" fontId="0" fillId="0" borderId="61" xfId="0" applyNumberFormat="1" applyBorder="1" applyAlignment="1" applyProtection="1">
      <alignment horizontal="center" vertical="center" wrapText="1"/>
      <protection locked="0"/>
    </xf>
    <xf numFmtId="0" fontId="0" fillId="0" borderId="34" xfId="0" applyNumberFormat="1" applyBorder="1" applyAlignment="1" applyProtection="1">
      <alignment horizontal="center" vertical="center" wrapText="1"/>
      <protection locked="0"/>
    </xf>
    <xf numFmtId="0" fontId="0" fillId="0" borderId="11" xfId="0" applyBorder="1" applyAlignment="1" applyProtection="1">
      <alignment horizontal="center" vertical="center"/>
      <protection locked="0"/>
    </xf>
    <xf numFmtId="0" fontId="0" fillId="0" borderId="58" xfId="0" applyBorder="1" applyAlignment="1" applyProtection="1">
      <alignment horizontal="center" vertical="center"/>
      <protection locked="0"/>
    </xf>
    <xf numFmtId="0" fontId="11" fillId="6" borderId="55" xfId="0" applyFont="1" applyFill="1" applyBorder="1" applyAlignment="1" applyProtection="1">
      <alignment horizontal="left" vertical="center" wrapText="1"/>
      <protection locked="0"/>
    </xf>
    <xf numFmtId="0" fontId="11" fillId="6" borderId="56" xfId="0" applyFont="1" applyFill="1" applyBorder="1" applyAlignment="1" applyProtection="1">
      <alignment horizontal="left" vertical="center" wrapText="1"/>
      <protection locked="0"/>
    </xf>
    <xf numFmtId="0" fontId="11" fillId="6" borderId="65" xfId="0" applyFont="1" applyFill="1" applyBorder="1" applyAlignment="1" applyProtection="1">
      <alignment horizontal="left" vertical="center" wrapText="1"/>
      <protection locked="0"/>
    </xf>
    <xf numFmtId="0" fontId="11" fillId="3" borderId="45" xfId="0" applyFont="1" applyFill="1" applyBorder="1" applyAlignment="1" applyProtection="1">
      <alignment horizontal="center" vertical="center" wrapText="1"/>
      <protection locked="0"/>
    </xf>
    <xf numFmtId="0" fontId="11" fillId="3" borderId="46" xfId="0" applyFont="1" applyFill="1" applyBorder="1" applyAlignment="1" applyProtection="1">
      <alignment horizontal="center" vertical="center" wrapText="1"/>
      <protection locked="0"/>
    </xf>
    <xf numFmtId="0" fontId="11" fillId="3" borderId="47" xfId="0" applyFont="1" applyFill="1" applyBorder="1" applyAlignment="1" applyProtection="1">
      <alignment horizontal="center" vertical="center" wrapText="1"/>
      <protection locked="0"/>
    </xf>
    <xf numFmtId="0" fontId="11" fillId="3" borderId="27" xfId="0" applyFont="1" applyFill="1" applyBorder="1" applyAlignment="1" applyProtection="1">
      <alignment horizontal="center" vertical="center" wrapText="1"/>
      <protection locked="0"/>
    </xf>
    <xf numFmtId="0" fontId="11" fillId="3" borderId="44" xfId="0" applyFont="1" applyFill="1" applyBorder="1" applyAlignment="1" applyProtection="1">
      <alignment horizontal="center" vertical="center" wrapText="1"/>
      <protection locked="0"/>
    </xf>
    <xf numFmtId="0" fontId="11" fillId="3" borderId="28" xfId="0" applyFont="1" applyFill="1" applyBorder="1" applyAlignment="1" applyProtection="1">
      <alignment horizontal="center" vertical="center" wrapText="1"/>
      <protection locked="0"/>
    </xf>
    <xf numFmtId="0" fontId="11" fillId="6" borderId="62" xfId="0" applyFont="1" applyFill="1" applyBorder="1" applyAlignment="1" applyProtection="1">
      <alignment horizontal="left" vertical="center" wrapText="1"/>
      <protection locked="0"/>
    </xf>
    <xf numFmtId="0" fontId="11" fillId="6" borderId="63" xfId="0" applyFont="1" applyFill="1" applyBorder="1" applyAlignment="1" applyProtection="1">
      <alignment horizontal="left" vertical="center" wrapText="1"/>
      <protection locked="0"/>
    </xf>
    <xf numFmtId="0" fontId="11" fillId="6" borderId="68" xfId="0" applyFont="1" applyFill="1" applyBorder="1" applyAlignment="1" applyProtection="1">
      <alignment horizontal="left" vertical="center" wrapText="1"/>
      <protection locked="0"/>
    </xf>
    <xf numFmtId="0" fontId="11" fillId="6" borderId="61" xfId="0" applyFont="1" applyFill="1" applyBorder="1" applyAlignment="1" applyProtection="1">
      <alignment horizontal="left" vertical="center" wrapText="1"/>
      <protection locked="0"/>
    </xf>
    <xf numFmtId="0" fontId="11" fillId="6" borderId="48" xfId="0" applyFont="1" applyFill="1" applyBorder="1" applyAlignment="1" applyProtection="1">
      <alignment horizontal="left" vertical="center" wrapText="1"/>
      <protection locked="0"/>
    </xf>
    <xf numFmtId="0" fontId="11" fillId="6" borderId="58" xfId="0" applyFont="1" applyFill="1" applyBorder="1" applyAlignment="1" applyProtection="1">
      <alignment horizontal="left" vertical="center" wrapText="1"/>
      <protection locked="0"/>
    </xf>
    <xf numFmtId="0" fontId="11" fillId="7" borderId="25" xfId="0" applyFont="1" applyFill="1" applyBorder="1" applyAlignment="1" applyProtection="1">
      <alignment horizontal="center" vertical="center" wrapText="1"/>
    </xf>
    <xf numFmtId="0" fontId="11" fillId="7" borderId="29" xfId="0" applyFont="1" applyFill="1" applyBorder="1" applyAlignment="1" applyProtection="1">
      <alignment horizontal="center" vertical="center" wrapText="1"/>
    </xf>
    <xf numFmtId="0" fontId="11" fillId="7" borderId="26" xfId="0" applyFont="1" applyFill="1" applyBorder="1" applyAlignment="1" applyProtection="1">
      <alignment horizontal="center" vertical="center" wrapText="1"/>
    </xf>
    <xf numFmtId="0" fontId="0" fillId="7" borderId="27" xfId="0" applyFill="1" applyBorder="1" applyAlignment="1" applyProtection="1">
      <alignment horizontal="center" vertical="center"/>
    </xf>
    <xf numFmtId="0" fontId="0" fillId="7" borderId="44" xfId="0" applyFill="1" applyBorder="1" applyAlignment="1" applyProtection="1">
      <alignment horizontal="center" vertical="center"/>
    </xf>
    <xf numFmtId="0" fontId="0" fillId="7" borderId="28" xfId="0" applyFill="1" applyBorder="1" applyAlignment="1" applyProtection="1">
      <alignment horizontal="center" vertical="center"/>
    </xf>
    <xf numFmtId="0" fontId="11" fillId="0" borderId="21" xfId="0" applyFont="1" applyBorder="1" applyAlignment="1" applyProtection="1">
      <alignment horizontal="left" vertical="center" wrapText="1"/>
      <protection locked="0"/>
    </xf>
    <xf numFmtId="0" fontId="0" fillId="7" borderId="35" xfId="0" applyFont="1" applyFill="1" applyBorder="1" applyAlignment="1" applyProtection="1">
      <alignment horizontal="center" vertical="center"/>
    </xf>
    <xf numFmtId="0" fontId="0" fillId="7" borderId="24" xfId="0" applyFont="1" applyFill="1" applyBorder="1" applyAlignment="1" applyProtection="1">
      <alignment horizontal="center" vertical="center"/>
    </xf>
    <xf numFmtId="0" fontId="0" fillId="7" borderId="45" xfId="0" applyFont="1" applyFill="1" applyBorder="1" applyAlignment="1" applyProtection="1">
      <alignment horizontal="center" vertical="center"/>
    </xf>
    <xf numFmtId="0" fontId="0" fillId="7" borderId="47" xfId="0" applyFont="1" applyFill="1" applyBorder="1" applyAlignment="1" applyProtection="1">
      <alignment horizontal="center" vertical="center"/>
    </xf>
    <xf numFmtId="0" fontId="0" fillId="7" borderId="49" xfId="0" applyFont="1" applyFill="1" applyBorder="1" applyAlignment="1" applyProtection="1">
      <alignment horizontal="center" vertical="center"/>
    </xf>
    <xf numFmtId="0" fontId="0" fillId="7" borderId="50" xfId="0" applyFont="1" applyFill="1" applyBorder="1" applyAlignment="1" applyProtection="1">
      <alignment horizontal="center" vertical="center"/>
    </xf>
    <xf numFmtId="0" fontId="0" fillId="7" borderId="27" xfId="0" applyFont="1" applyFill="1" applyBorder="1" applyAlignment="1" applyProtection="1">
      <alignment horizontal="center" vertical="center"/>
    </xf>
    <xf numFmtId="0" fontId="0" fillId="7" borderId="28" xfId="0" applyFont="1" applyFill="1" applyBorder="1" applyAlignment="1" applyProtection="1">
      <alignment horizontal="center" vertical="center"/>
    </xf>
    <xf numFmtId="0" fontId="11" fillId="7" borderId="3" xfId="0" applyFont="1" applyFill="1" applyBorder="1" applyAlignment="1" applyProtection="1">
      <alignment horizontal="center" vertical="center" wrapText="1"/>
      <protection locked="0"/>
    </xf>
    <xf numFmtId="0" fontId="11" fillId="7" borderId="4" xfId="0" applyFont="1" applyFill="1" applyBorder="1" applyAlignment="1" applyProtection="1">
      <alignment horizontal="center" vertical="center" wrapText="1"/>
      <protection locked="0"/>
    </xf>
    <xf numFmtId="0" fontId="11" fillId="7" borderId="2" xfId="0" applyFont="1" applyFill="1" applyBorder="1" applyAlignment="1" applyProtection="1">
      <alignment horizontal="center" vertical="center" wrapText="1"/>
      <protection locked="0"/>
    </xf>
    <xf numFmtId="0" fontId="0" fillId="7" borderId="5" xfId="0" applyFont="1" applyFill="1" applyBorder="1" applyAlignment="1" applyProtection="1">
      <alignment horizontal="center" vertical="center"/>
      <protection locked="0"/>
    </xf>
    <xf numFmtId="0" fontId="0" fillId="7" borderId="39" xfId="0" applyFont="1" applyFill="1" applyBorder="1" applyAlignment="1" applyProtection="1">
      <alignment horizontal="center" vertical="center"/>
      <protection locked="0"/>
    </xf>
    <xf numFmtId="0" fontId="0" fillId="7" borderId="10" xfId="0" applyFont="1" applyFill="1" applyBorder="1" applyAlignment="1" applyProtection="1">
      <alignment horizontal="center" vertical="center"/>
      <protection locked="0"/>
    </xf>
    <xf numFmtId="0" fontId="0" fillId="7" borderId="16" xfId="0" applyFont="1" applyFill="1" applyBorder="1" applyAlignment="1" applyProtection="1">
      <alignment horizontal="center" vertical="center"/>
      <protection locked="0"/>
    </xf>
    <xf numFmtId="0" fontId="11" fillId="0" borderId="5" xfId="0" applyFont="1" applyBorder="1" applyAlignment="1" applyProtection="1">
      <alignment horizontal="left" vertical="center" wrapText="1"/>
      <protection locked="0"/>
    </xf>
    <xf numFmtId="0" fontId="11" fillId="0" borderId="38" xfId="0" applyFont="1" applyBorder="1" applyAlignment="1" applyProtection="1">
      <alignment horizontal="left" vertical="center" wrapText="1"/>
      <protection locked="0"/>
    </xf>
    <xf numFmtId="0" fontId="11" fillId="0" borderId="6" xfId="0" applyFont="1" applyBorder="1" applyAlignment="1" applyProtection="1">
      <alignment horizontal="left" vertical="center" wrapText="1"/>
      <protection locked="0"/>
    </xf>
    <xf numFmtId="0" fontId="11" fillId="0" borderId="11" xfId="0" applyFont="1" applyBorder="1" applyAlignment="1" applyProtection="1">
      <alignment horizontal="left" vertical="center" wrapText="1"/>
      <protection locked="0"/>
    </xf>
    <xf numFmtId="0" fontId="20" fillId="0" borderId="25" xfId="0" applyFont="1" applyBorder="1" applyAlignment="1" applyProtection="1">
      <alignment horizontal="center" vertical="center" wrapText="1"/>
      <protection locked="0"/>
    </xf>
    <xf numFmtId="0" fontId="20" fillId="0" borderId="29" xfId="0" applyFont="1" applyBorder="1" applyAlignment="1" applyProtection="1">
      <alignment horizontal="center" vertical="center" wrapText="1"/>
      <protection locked="0"/>
    </xf>
    <xf numFmtId="0" fontId="20" fillId="0" borderId="26" xfId="0" applyFont="1" applyBorder="1" applyAlignment="1" applyProtection="1">
      <alignment horizontal="center" vertical="center" wrapText="1"/>
      <protection locked="0"/>
    </xf>
    <xf numFmtId="0" fontId="11" fillId="7" borderId="2" xfId="0" applyFont="1" applyFill="1" applyBorder="1" applyAlignment="1" applyProtection="1">
      <alignment horizontal="center" vertical="center"/>
      <protection locked="0"/>
    </xf>
    <xf numFmtId="0" fontId="11" fillId="7" borderId="3" xfId="0" applyFont="1" applyFill="1" applyBorder="1" applyAlignment="1" applyProtection="1">
      <alignment horizontal="center" vertical="center"/>
      <protection locked="0"/>
    </xf>
    <xf numFmtId="0" fontId="11" fillId="7" borderId="4" xfId="0" applyFont="1" applyFill="1" applyBorder="1" applyAlignment="1" applyProtection="1">
      <alignment horizontal="center" vertical="center"/>
      <protection locked="0"/>
    </xf>
    <xf numFmtId="14" fontId="24" fillId="3" borderId="3" xfId="0" applyNumberFormat="1" applyFont="1" applyFill="1" applyBorder="1" applyAlignment="1" applyProtection="1">
      <alignment horizontal="center" vertical="center" wrapText="1"/>
      <protection locked="0"/>
    </xf>
    <xf numFmtId="14" fontId="24" fillId="3" borderId="30" xfId="0" applyNumberFormat="1" applyFont="1" applyFill="1" applyBorder="1" applyAlignment="1" applyProtection="1">
      <alignment horizontal="center" vertical="center" wrapText="1"/>
      <protection locked="0"/>
    </xf>
    <xf numFmtId="14" fontId="11" fillId="3" borderId="2" xfId="0" applyNumberFormat="1" applyFont="1" applyFill="1" applyBorder="1" applyAlignment="1" applyProtection="1">
      <alignment horizontal="center" vertical="center" wrapText="1"/>
      <protection locked="0"/>
    </xf>
    <xf numFmtId="14" fontId="11" fillId="3" borderId="3" xfId="0" applyNumberFormat="1" applyFont="1" applyFill="1" applyBorder="1" applyAlignment="1" applyProtection="1">
      <alignment horizontal="center" vertical="center" wrapText="1"/>
      <protection locked="0"/>
    </xf>
    <xf numFmtId="0" fontId="0" fillId="0" borderId="57" xfId="0" applyNumberFormat="1" applyBorder="1" applyAlignment="1" applyProtection="1">
      <alignment horizontal="center" vertical="center" wrapText="1"/>
      <protection locked="0"/>
    </xf>
    <xf numFmtId="0" fontId="0" fillId="0" borderId="33" xfId="0" applyNumberFormat="1" applyBorder="1" applyAlignment="1" applyProtection="1">
      <alignment horizontal="center" vertical="center" wrapText="1"/>
      <protection locked="0"/>
    </xf>
    <xf numFmtId="0" fontId="11" fillId="7" borderId="25" xfId="0" applyFont="1" applyFill="1" applyBorder="1" applyAlignment="1" applyProtection="1">
      <alignment horizontal="center" vertical="center"/>
      <protection locked="0"/>
    </xf>
    <xf numFmtId="0" fontId="11" fillId="7" borderId="29" xfId="0" applyFont="1" applyFill="1" applyBorder="1" applyAlignment="1" applyProtection="1">
      <alignment horizontal="center" vertical="center"/>
      <protection locked="0"/>
    </xf>
    <xf numFmtId="0" fontId="0" fillId="0" borderId="59" xfId="0" applyNumberFormat="1" applyBorder="1" applyAlignment="1" applyProtection="1">
      <alignment horizontal="center" vertical="center" wrapText="1"/>
      <protection locked="0"/>
    </xf>
    <xf numFmtId="0" fontId="0" fillId="0" borderId="53" xfId="0" applyNumberFormat="1" applyBorder="1" applyAlignment="1" applyProtection="1">
      <alignment horizontal="center" vertical="center" wrapText="1"/>
      <protection locked="0"/>
    </xf>
    <xf numFmtId="0" fontId="0" fillId="0" borderId="32" xfId="0" applyBorder="1" applyAlignment="1" applyProtection="1">
      <alignment horizontal="center" vertical="center"/>
      <protection locked="0"/>
    </xf>
    <xf numFmtId="0" fontId="0" fillId="0" borderId="1" xfId="0" applyBorder="1" applyAlignment="1" applyProtection="1">
      <alignment horizontal="center" vertical="center"/>
      <protection locked="0"/>
    </xf>
    <xf numFmtId="0" fontId="0" fillId="0" borderId="48" xfId="0" applyBorder="1" applyAlignment="1" applyProtection="1">
      <alignment horizontal="center" vertical="center"/>
      <protection locked="0"/>
    </xf>
    <xf numFmtId="0" fontId="0" fillId="0" borderId="54" xfId="0" applyBorder="1" applyAlignment="1" applyProtection="1">
      <alignment horizontal="center" vertical="center"/>
      <protection locked="0"/>
    </xf>
    <xf numFmtId="0" fontId="0" fillId="0" borderId="60" xfId="0" applyBorder="1" applyAlignment="1" applyProtection="1">
      <alignment horizontal="center" vertical="center"/>
      <protection locked="0"/>
    </xf>
    <xf numFmtId="0" fontId="11" fillId="6" borderId="25" xfId="0" applyFont="1" applyFill="1" applyBorder="1" applyAlignment="1" applyProtection="1">
      <alignment horizontal="center" vertical="center" wrapText="1"/>
      <protection locked="0"/>
    </xf>
    <xf numFmtId="0" fontId="11" fillId="6" borderId="29" xfId="0" applyFont="1" applyFill="1" applyBorder="1" applyAlignment="1" applyProtection="1">
      <alignment horizontal="center" vertical="center" wrapText="1"/>
      <protection locked="0"/>
    </xf>
    <xf numFmtId="0" fontId="11" fillId="0" borderId="57" xfId="0" applyFont="1"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13" fillId="0" borderId="0" xfId="0" applyFont="1" applyAlignment="1" applyProtection="1">
      <alignment horizontal="left" vertical="center"/>
      <protection locked="0"/>
    </xf>
    <xf numFmtId="0" fontId="11" fillId="7" borderId="25" xfId="0" applyFont="1" applyFill="1" applyBorder="1" applyAlignment="1" applyProtection="1">
      <alignment horizontal="center" vertical="center" wrapText="1"/>
      <protection locked="0"/>
    </xf>
    <xf numFmtId="0" fontId="11" fillId="7" borderId="29" xfId="0" applyFont="1" applyFill="1" applyBorder="1" applyAlignment="1" applyProtection="1">
      <alignment horizontal="center" vertical="center" wrapText="1"/>
      <protection locked="0"/>
    </xf>
    <xf numFmtId="0" fontId="11" fillId="7" borderId="26" xfId="0" applyFont="1" applyFill="1" applyBorder="1" applyAlignment="1" applyProtection="1">
      <alignment horizontal="center" vertical="center" wrapText="1"/>
      <protection locked="0"/>
    </xf>
    <xf numFmtId="0" fontId="19" fillId="7" borderId="57" xfId="0" applyFont="1" applyFill="1" applyBorder="1" applyAlignment="1" applyProtection="1">
      <alignment horizontal="center" vertical="center" wrapText="1"/>
      <protection locked="0"/>
    </xf>
    <xf numFmtId="0" fontId="19" fillId="7" borderId="1" xfId="0" applyFont="1" applyFill="1" applyBorder="1" applyAlignment="1" applyProtection="1">
      <alignment horizontal="center" vertical="center" wrapText="1"/>
      <protection locked="0"/>
    </xf>
    <xf numFmtId="0" fontId="19" fillId="7" borderId="66" xfId="0" applyFont="1" applyFill="1" applyBorder="1" applyAlignment="1" applyProtection="1">
      <alignment horizontal="center" vertical="center" wrapText="1"/>
      <protection locked="0"/>
    </xf>
    <xf numFmtId="0" fontId="20" fillId="0" borderId="61" xfId="0" applyFont="1" applyBorder="1" applyAlignment="1" applyProtection="1">
      <alignment horizontal="left" vertical="center" wrapText="1"/>
      <protection locked="0"/>
    </xf>
    <xf numFmtId="0" fontId="20" fillId="0" borderId="48" xfId="0" applyFont="1" applyBorder="1" applyAlignment="1" applyProtection="1">
      <alignment horizontal="left" vertical="center" wrapText="1"/>
      <protection locked="0"/>
    </xf>
    <xf numFmtId="0" fontId="20" fillId="0" borderId="34" xfId="0" applyFont="1" applyBorder="1" applyAlignment="1" applyProtection="1">
      <alignment horizontal="left" vertical="center" wrapText="1"/>
      <protection locked="0"/>
    </xf>
    <xf numFmtId="0" fontId="20" fillId="0" borderId="10" xfId="0" applyFont="1" applyFill="1" applyBorder="1" applyAlignment="1" applyProtection="1">
      <alignment horizontal="left" vertical="center" wrapText="1"/>
      <protection locked="0"/>
    </xf>
    <xf numFmtId="0" fontId="20" fillId="0" borderId="15" xfId="0" applyFont="1" applyFill="1" applyBorder="1" applyAlignment="1" applyProtection="1">
      <alignment horizontal="left" vertical="center" wrapText="1"/>
      <protection locked="0"/>
    </xf>
    <xf numFmtId="0" fontId="20" fillId="0" borderId="11" xfId="0" applyFont="1" applyFill="1" applyBorder="1" applyAlignment="1" applyProtection="1">
      <alignment horizontal="left" vertical="center" wrapText="1"/>
      <protection locked="0"/>
    </xf>
    <xf numFmtId="0" fontId="19" fillId="7" borderId="61" xfId="0" applyFont="1" applyFill="1" applyBorder="1" applyAlignment="1" applyProtection="1">
      <alignment horizontal="center" vertical="center" wrapText="1"/>
      <protection locked="0"/>
    </xf>
    <xf numFmtId="0" fontId="19" fillId="7" borderId="48" xfId="0" applyFont="1" applyFill="1" applyBorder="1" applyAlignment="1" applyProtection="1">
      <alignment horizontal="center" vertical="center" wrapText="1"/>
      <protection locked="0"/>
    </xf>
    <xf numFmtId="0" fontId="19" fillId="7" borderId="58" xfId="0" applyFont="1" applyFill="1" applyBorder="1" applyAlignment="1" applyProtection="1">
      <alignment horizontal="center" vertical="center" wrapText="1"/>
      <protection locked="0"/>
    </xf>
    <xf numFmtId="0" fontId="20" fillId="7" borderId="25" xfId="0" applyFont="1" applyFill="1" applyBorder="1" applyAlignment="1" applyProtection="1">
      <alignment horizontal="left" vertical="center" wrapText="1"/>
    </xf>
    <xf numFmtId="0" fontId="20" fillId="7" borderId="29" xfId="0" applyFont="1" applyFill="1" applyBorder="1" applyAlignment="1" applyProtection="1">
      <alignment horizontal="left" vertical="center" wrapText="1"/>
    </xf>
    <xf numFmtId="0" fontId="20" fillId="7" borderId="31" xfId="0" applyFont="1" applyFill="1" applyBorder="1" applyAlignment="1" applyProtection="1">
      <alignment horizontal="left" vertical="center" wrapText="1"/>
    </xf>
    <xf numFmtId="0" fontId="21" fillId="7" borderId="25" xfId="0" applyFont="1" applyFill="1" applyBorder="1" applyAlignment="1" applyProtection="1">
      <alignment horizontal="center" vertical="center" wrapText="1"/>
    </xf>
    <xf numFmtId="0" fontId="21" fillId="7" borderId="29" xfId="0" applyFont="1" applyFill="1" applyBorder="1" applyAlignment="1" applyProtection="1">
      <alignment horizontal="center" vertical="center" wrapText="1"/>
    </xf>
    <xf numFmtId="0" fontId="21" fillId="7" borderId="26" xfId="0" applyFont="1" applyFill="1" applyBorder="1" applyAlignment="1" applyProtection="1">
      <alignment horizontal="center" vertical="center" wrapText="1"/>
    </xf>
    <xf numFmtId="0" fontId="20" fillId="3" borderId="25" xfId="0" applyFont="1" applyFill="1" applyBorder="1" applyAlignment="1" applyProtection="1">
      <alignment horizontal="center" vertical="center" wrapText="1"/>
      <protection locked="0"/>
    </xf>
    <xf numFmtId="0" fontId="20" fillId="3" borderId="29" xfId="0" applyFont="1" applyFill="1" applyBorder="1" applyAlignment="1" applyProtection="1">
      <alignment horizontal="center" vertical="center" wrapText="1"/>
      <protection locked="0"/>
    </xf>
    <xf numFmtId="0" fontId="20" fillId="3" borderId="26" xfId="0" applyFont="1" applyFill="1" applyBorder="1" applyAlignment="1" applyProtection="1">
      <alignment horizontal="center" vertical="center" wrapText="1"/>
      <protection locked="0"/>
    </xf>
    <xf numFmtId="0" fontId="11" fillId="0" borderId="61" xfId="0" applyFont="1" applyBorder="1" applyAlignment="1" applyProtection="1">
      <alignment horizontal="left" vertical="center"/>
      <protection locked="0"/>
    </xf>
    <xf numFmtId="0" fontId="11" fillId="0" borderId="48" xfId="0" applyFont="1" applyBorder="1" applyAlignment="1" applyProtection="1">
      <alignment horizontal="left" vertical="center"/>
      <protection locked="0"/>
    </xf>
    <xf numFmtId="0" fontId="11" fillId="0" borderId="61" xfId="0" applyFont="1" applyBorder="1" applyAlignment="1" applyProtection="1">
      <alignment horizontal="left" vertical="center" wrapText="1"/>
      <protection locked="0"/>
    </xf>
    <xf numFmtId="0" fontId="11" fillId="0" borderId="48" xfId="0" applyFont="1" applyBorder="1" applyAlignment="1" applyProtection="1">
      <alignment horizontal="left" vertical="center" wrapText="1"/>
      <protection locked="0"/>
    </xf>
    <xf numFmtId="0" fontId="20" fillId="0" borderId="59" xfId="0" applyFont="1" applyFill="1" applyBorder="1" applyAlignment="1" applyProtection="1">
      <alignment horizontal="left" vertical="center" wrapText="1"/>
      <protection locked="0"/>
    </xf>
    <xf numFmtId="0" fontId="20" fillId="0" borderId="60" xfId="0" applyFont="1" applyFill="1" applyBorder="1" applyAlignment="1" applyProtection="1">
      <alignment horizontal="left" vertical="center" wrapText="1"/>
      <protection locked="0"/>
    </xf>
    <xf numFmtId="0" fontId="11" fillId="7" borderId="25" xfId="0" applyFont="1" applyFill="1" applyBorder="1" applyAlignment="1" applyProtection="1">
      <alignment horizontal="left" vertical="center" wrapText="1"/>
    </xf>
    <xf numFmtId="0" fontId="11" fillId="7" borderId="29" xfId="0" applyFont="1" applyFill="1" applyBorder="1" applyAlignment="1" applyProtection="1">
      <alignment horizontal="left" vertical="center" wrapText="1"/>
    </xf>
    <xf numFmtId="0" fontId="19" fillId="7" borderId="59" xfId="0" applyFont="1" applyFill="1" applyBorder="1" applyAlignment="1" applyProtection="1">
      <alignment horizontal="center" vertical="center" wrapText="1"/>
      <protection locked="0"/>
    </xf>
    <xf numFmtId="0" fontId="19" fillId="7" borderId="60" xfId="0" applyFont="1" applyFill="1" applyBorder="1" applyAlignment="1" applyProtection="1">
      <alignment horizontal="center" vertical="center" wrapText="1"/>
      <protection locked="0"/>
    </xf>
    <xf numFmtId="0" fontId="19" fillId="7" borderId="67" xfId="0" applyFont="1" applyFill="1" applyBorder="1" applyAlignment="1" applyProtection="1">
      <alignment horizontal="center" vertical="center" wrapText="1"/>
      <protection locked="0"/>
    </xf>
    <xf numFmtId="0" fontId="20" fillId="0" borderId="62" xfId="0" applyFont="1" applyBorder="1" applyAlignment="1" applyProtection="1">
      <alignment horizontal="left" vertical="center" wrapText="1"/>
      <protection locked="0"/>
    </xf>
    <xf numFmtId="0" fontId="20" fillId="0" borderId="63" xfId="0" applyFont="1" applyBorder="1" applyAlignment="1" applyProtection="1">
      <alignment horizontal="left" vertical="center" wrapText="1"/>
      <protection locked="0"/>
    </xf>
    <xf numFmtId="0" fontId="20" fillId="0" borderId="36" xfId="0" applyFont="1" applyBorder="1" applyAlignment="1" applyProtection="1">
      <alignment horizontal="left" vertical="center" wrapText="1"/>
      <protection locked="0"/>
    </xf>
    <xf numFmtId="0" fontId="20" fillId="3" borderId="45" xfId="0" applyFont="1" applyFill="1" applyBorder="1" applyAlignment="1" applyProtection="1">
      <alignment horizontal="center" vertical="center" wrapText="1"/>
      <protection locked="0"/>
    </xf>
    <xf numFmtId="0" fontId="20" fillId="3" borderId="46" xfId="0" applyFont="1" applyFill="1" applyBorder="1" applyAlignment="1" applyProtection="1">
      <alignment horizontal="center" vertical="center" wrapText="1"/>
      <protection locked="0"/>
    </xf>
    <xf numFmtId="0" fontId="20" fillId="3" borderId="27" xfId="0" applyFont="1" applyFill="1" applyBorder="1" applyAlignment="1" applyProtection="1">
      <alignment horizontal="center" vertical="center" wrapText="1"/>
      <protection locked="0"/>
    </xf>
    <xf numFmtId="0" fontId="20" fillId="3" borderId="44" xfId="0" applyFont="1" applyFill="1" applyBorder="1" applyAlignment="1" applyProtection="1">
      <alignment horizontal="center" vertical="center" wrapText="1"/>
      <protection locked="0"/>
    </xf>
    <xf numFmtId="0" fontId="20" fillId="0" borderId="55" xfId="0" applyFont="1" applyBorder="1" applyAlignment="1" applyProtection="1">
      <alignment horizontal="left" vertical="center" wrapText="1"/>
      <protection locked="0"/>
    </xf>
    <xf numFmtId="0" fontId="20" fillId="0" borderId="56" xfId="0" applyFont="1" applyBorder="1" applyAlignment="1" applyProtection="1">
      <alignment horizontal="left" vertical="center" wrapText="1"/>
      <protection locked="0"/>
    </xf>
    <xf numFmtId="0" fontId="20" fillId="0" borderId="37" xfId="0" applyFont="1" applyBorder="1" applyAlignment="1" applyProtection="1">
      <alignment horizontal="left" vertical="center" wrapText="1"/>
      <protection locked="0"/>
    </xf>
    <xf numFmtId="0" fontId="20" fillId="3" borderId="47" xfId="0" applyFont="1" applyFill="1" applyBorder="1" applyAlignment="1" applyProtection="1">
      <alignment horizontal="center" vertical="center" wrapText="1"/>
      <protection locked="0"/>
    </xf>
    <xf numFmtId="0" fontId="20" fillId="3" borderId="28" xfId="0" applyFont="1" applyFill="1" applyBorder="1" applyAlignment="1" applyProtection="1">
      <alignment horizontal="center" vertical="center" wrapText="1"/>
      <protection locked="0"/>
    </xf>
    <xf numFmtId="0" fontId="20" fillId="0" borderId="59" xfId="0" applyFont="1" applyBorder="1" applyAlignment="1" applyProtection="1">
      <alignment horizontal="left" vertical="center" wrapText="1"/>
      <protection locked="0"/>
    </xf>
    <xf numFmtId="0" fontId="20" fillId="0" borderId="60" xfId="0" applyFont="1" applyBorder="1" applyAlignment="1" applyProtection="1">
      <alignment horizontal="left" vertical="center" wrapText="1"/>
      <protection locked="0"/>
    </xf>
    <xf numFmtId="0" fontId="20" fillId="0" borderId="53" xfId="0" applyFont="1" applyBorder="1" applyAlignment="1" applyProtection="1">
      <alignment horizontal="left" vertical="center" wrapText="1"/>
      <protection locked="0"/>
    </xf>
    <xf numFmtId="0" fontId="20" fillId="7" borderId="26" xfId="0" applyFont="1" applyFill="1" applyBorder="1" applyAlignment="1" applyProtection="1">
      <alignment horizontal="left" vertical="center" wrapText="1"/>
    </xf>
    <xf numFmtId="0" fontId="20" fillId="7" borderId="27" xfId="0" applyFont="1" applyFill="1" applyBorder="1" applyAlignment="1" applyProtection="1">
      <alignment horizontal="left" vertical="center" wrapText="1"/>
    </xf>
    <xf numFmtId="0" fontId="20" fillId="7" borderId="44" xfId="0" applyFont="1" applyFill="1" applyBorder="1" applyAlignment="1" applyProtection="1">
      <alignment horizontal="left" vertical="center" wrapText="1"/>
    </xf>
    <xf numFmtId="0" fontId="20" fillId="7" borderId="28" xfId="0" applyFont="1" applyFill="1" applyBorder="1" applyAlignment="1" applyProtection="1">
      <alignment horizontal="left" vertical="center" wrapText="1"/>
    </xf>
    <xf numFmtId="0" fontId="21" fillId="7" borderId="44" xfId="0" applyFont="1" applyFill="1" applyBorder="1" applyAlignment="1" applyProtection="1">
      <alignment horizontal="center" vertical="center" wrapText="1"/>
    </xf>
    <xf numFmtId="0" fontId="21" fillId="7" borderId="28" xfId="0" applyFont="1" applyFill="1" applyBorder="1" applyAlignment="1" applyProtection="1">
      <alignment horizontal="center" vertical="center" wrapText="1"/>
    </xf>
    <xf numFmtId="0" fontId="20" fillId="0" borderId="57" xfId="0" applyFont="1" applyBorder="1" applyAlignment="1" applyProtection="1">
      <alignment horizontal="left" vertical="center" wrapText="1"/>
      <protection locked="0"/>
    </xf>
    <xf numFmtId="0" fontId="20" fillId="0" borderId="1" xfId="0" applyFont="1" applyBorder="1" applyAlignment="1" applyProtection="1">
      <alignment horizontal="left" vertical="center" wrapText="1"/>
      <protection locked="0"/>
    </xf>
    <xf numFmtId="0" fontId="20" fillId="0" borderId="33" xfId="0" applyFont="1" applyBorder="1" applyAlignment="1" applyProtection="1">
      <alignment horizontal="left" vertical="center" wrapText="1"/>
      <protection locked="0"/>
    </xf>
    <xf numFmtId="0" fontId="11" fillId="0" borderId="20"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11" fillId="0" borderId="32" xfId="0" applyFont="1" applyBorder="1" applyAlignment="1" applyProtection="1">
      <alignment horizontal="left" vertical="center" wrapText="1"/>
      <protection locked="0"/>
    </xf>
    <xf numFmtId="0" fontId="9" fillId="8" borderId="25" xfId="0" applyFont="1" applyFill="1" applyBorder="1" applyAlignment="1" applyProtection="1">
      <alignment horizontal="center" vertical="center"/>
      <protection locked="0"/>
    </xf>
    <xf numFmtId="0" fontId="9" fillId="8" borderId="29" xfId="0" applyFont="1" applyFill="1" applyBorder="1" applyAlignment="1" applyProtection="1">
      <alignment horizontal="center" vertical="center"/>
      <protection locked="0"/>
    </xf>
    <xf numFmtId="0" fontId="9" fillId="8" borderId="26" xfId="0" applyFont="1" applyFill="1" applyBorder="1" applyAlignment="1" applyProtection="1">
      <alignment horizontal="center" vertical="center"/>
      <protection locked="0"/>
    </xf>
    <xf numFmtId="0" fontId="20" fillId="0" borderId="44" xfId="0" applyFont="1" applyFill="1" applyBorder="1" applyAlignment="1" applyProtection="1">
      <alignment horizontal="left" vertical="center"/>
      <protection locked="0"/>
    </xf>
    <xf numFmtId="0" fontId="20" fillId="3" borderId="5" xfId="0" applyFont="1" applyFill="1" applyBorder="1" applyAlignment="1" applyProtection="1">
      <alignment horizontal="center" vertical="center" wrapText="1"/>
      <protection locked="0"/>
    </xf>
    <xf numFmtId="0" fontId="20" fillId="3" borderId="38" xfId="0" applyFont="1" applyFill="1" applyBorder="1" applyAlignment="1" applyProtection="1">
      <alignment horizontal="center" vertical="center" wrapText="1"/>
      <protection locked="0"/>
    </xf>
    <xf numFmtId="0" fontId="20" fillId="3" borderId="6" xfId="0" applyFont="1" applyFill="1" applyBorder="1" applyAlignment="1" applyProtection="1">
      <alignment horizontal="center" vertical="center" wrapText="1"/>
      <protection locked="0"/>
    </xf>
    <xf numFmtId="0" fontId="20" fillId="3" borderId="35" xfId="0" applyFont="1" applyFill="1" applyBorder="1" applyAlignment="1" applyProtection="1">
      <alignment horizontal="center" vertical="center" wrapText="1"/>
      <protection locked="0"/>
    </xf>
    <xf numFmtId="0" fontId="20" fillId="3" borderId="23" xfId="0" applyFont="1" applyFill="1" applyBorder="1" applyAlignment="1" applyProtection="1">
      <alignment horizontal="center" vertical="center" wrapText="1"/>
      <protection locked="0"/>
    </xf>
    <xf numFmtId="0" fontId="20" fillId="3" borderId="21" xfId="0" applyFont="1" applyFill="1" applyBorder="1" applyAlignment="1" applyProtection="1">
      <alignment horizontal="center" vertical="center" wrapText="1"/>
      <protection locked="0"/>
    </xf>
    <xf numFmtId="0" fontId="20" fillId="3" borderId="2" xfId="0" applyFont="1" applyFill="1" applyBorder="1" applyAlignment="1" applyProtection="1">
      <alignment horizontal="center" vertical="center" wrapText="1"/>
      <protection locked="0"/>
    </xf>
    <xf numFmtId="0" fontId="20" fillId="3" borderId="3" xfId="0" applyFont="1" applyFill="1" applyBorder="1" applyAlignment="1" applyProtection="1">
      <alignment horizontal="center" vertical="center" wrapText="1"/>
      <protection locked="0"/>
    </xf>
    <xf numFmtId="0" fontId="20" fillId="3" borderId="4" xfId="0" applyFont="1" applyFill="1" applyBorder="1" applyAlignment="1" applyProtection="1">
      <alignment horizontal="center" vertical="center" wrapText="1"/>
      <protection locked="0"/>
    </xf>
    <xf numFmtId="0" fontId="20" fillId="0" borderId="46" xfId="0" applyFont="1" applyFill="1" applyBorder="1" applyAlignment="1" applyProtection="1">
      <alignment horizontal="left" vertical="center" wrapText="1"/>
      <protection locked="0"/>
    </xf>
    <xf numFmtId="0" fontId="20" fillId="0" borderId="0" xfId="0" applyFont="1" applyFill="1" applyAlignment="1" applyProtection="1">
      <alignment horizontal="left" vertical="center" wrapText="1"/>
      <protection locked="0"/>
    </xf>
    <xf numFmtId="0" fontId="20" fillId="0" borderId="0" xfId="0" applyFont="1" applyFill="1" applyAlignment="1" applyProtection="1">
      <alignment horizontal="left" vertical="center"/>
      <protection locked="0"/>
    </xf>
    <xf numFmtId="0" fontId="11" fillId="0" borderId="25" xfId="0" applyFont="1" applyBorder="1" applyAlignment="1" applyProtection="1">
      <alignment horizontal="left" vertical="center" wrapText="1"/>
      <protection locked="0"/>
    </xf>
    <xf numFmtId="0" fontId="11" fillId="0" borderId="29" xfId="0" applyFont="1" applyBorder="1" applyAlignment="1" applyProtection="1">
      <alignment horizontal="left" vertical="center" wrapText="1"/>
      <protection locked="0"/>
    </xf>
    <xf numFmtId="0" fontId="11" fillId="0" borderId="26" xfId="0" applyFont="1" applyBorder="1" applyAlignment="1" applyProtection="1">
      <alignment horizontal="left" vertical="center" wrapText="1"/>
      <protection locked="0"/>
    </xf>
    <xf numFmtId="0" fontId="20" fillId="7" borderId="45" xfId="0" applyFont="1" applyFill="1" applyBorder="1" applyAlignment="1" applyProtection="1">
      <alignment horizontal="center" vertical="center" wrapText="1"/>
    </xf>
    <xf numFmtId="0" fontId="20" fillId="7" borderId="47" xfId="0" applyFont="1" applyFill="1" applyBorder="1" applyAlignment="1" applyProtection="1">
      <alignment horizontal="center" vertical="center" wrapText="1"/>
    </xf>
    <xf numFmtId="0" fontId="20" fillId="7" borderId="27" xfId="0" applyFont="1" applyFill="1" applyBorder="1" applyAlignment="1" applyProtection="1">
      <alignment horizontal="center" vertical="center" wrapText="1"/>
    </xf>
    <xf numFmtId="0" fontId="20" fillId="7" borderId="28" xfId="0" applyFont="1" applyFill="1" applyBorder="1" applyAlignment="1" applyProtection="1">
      <alignment horizontal="center" vertical="center" wrapText="1"/>
    </xf>
    <xf numFmtId="0" fontId="21" fillId="7" borderId="27" xfId="0" applyFont="1" applyFill="1" applyBorder="1" applyAlignment="1" applyProtection="1">
      <alignment horizontal="center" vertical="center" wrapText="1"/>
    </xf>
    <xf numFmtId="0" fontId="20" fillId="0" borderId="16" xfId="0" applyFont="1" applyFill="1" applyBorder="1" applyAlignment="1" applyProtection="1">
      <alignment horizontal="left" vertical="center" wrapText="1"/>
      <protection locked="0"/>
    </xf>
    <xf numFmtId="0" fontId="20" fillId="0" borderId="17" xfId="0" applyFont="1" applyFill="1" applyBorder="1" applyAlignment="1" applyProtection="1">
      <alignment horizontal="left" vertical="center" wrapText="1"/>
      <protection locked="0"/>
    </xf>
    <xf numFmtId="0" fontId="20" fillId="0" borderId="18" xfId="0" applyFont="1" applyFill="1" applyBorder="1" applyAlignment="1" applyProtection="1">
      <alignment horizontal="left" vertical="center" wrapText="1"/>
      <protection locked="0"/>
    </xf>
    <xf numFmtId="0" fontId="20" fillId="0" borderId="19" xfId="0" applyFont="1" applyFill="1" applyBorder="1" applyAlignment="1" applyProtection="1">
      <alignment horizontal="left" vertical="center" wrapText="1"/>
      <protection locked="0"/>
    </xf>
    <xf numFmtId="0" fontId="21" fillId="7" borderId="22" xfId="0" applyFont="1" applyFill="1" applyBorder="1" applyAlignment="1" applyProtection="1">
      <alignment horizontal="center" vertical="center" wrapText="1"/>
    </xf>
    <xf numFmtId="0" fontId="21" fillId="7" borderId="40" xfId="0" applyFont="1" applyFill="1" applyBorder="1" applyAlignment="1" applyProtection="1">
      <alignment horizontal="center" vertical="center" wrapText="1"/>
    </xf>
    <xf numFmtId="0" fontId="21" fillId="7" borderId="51" xfId="0" applyFont="1" applyFill="1" applyBorder="1" applyAlignment="1" applyProtection="1">
      <alignment horizontal="center" vertical="center" wrapText="1"/>
    </xf>
    <xf numFmtId="0" fontId="23" fillId="7" borderId="2" xfId="0" applyFont="1" applyFill="1" applyBorder="1" applyAlignment="1" applyProtection="1">
      <alignment horizontal="center" vertical="center" wrapText="1"/>
    </xf>
    <xf numFmtId="0" fontId="23" fillId="7" borderId="3" xfId="0" applyFont="1" applyFill="1" applyBorder="1" applyAlignment="1" applyProtection="1">
      <alignment horizontal="center" vertical="center" wrapText="1"/>
    </xf>
    <xf numFmtId="0" fontId="23" fillId="7" borderId="30" xfId="0" applyFont="1" applyFill="1" applyBorder="1" applyAlignment="1" applyProtection="1">
      <alignment horizontal="center" vertical="center" wrapText="1"/>
    </xf>
    <xf numFmtId="0" fontId="20" fillId="7" borderId="22" xfId="0" applyFont="1" applyFill="1" applyBorder="1" applyAlignment="1" applyProtection="1">
      <alignment horizontal="center" vertical="center" wrapText="1"/>
    </xf>
    <xf numFmtId="0" fontId="20" fillId="7" borderId="40" xfId="0" applyFont="1" applyFill="1" applyBorder="1" applyAlignment="1" applyProtection="1">
      <alignment horizontal="center" vertical="center" wrapText="1"/>
    </xf>
    <xf numFmtId="0" fontId="20" fillId="7" borderId="51" xfId="0" applyFont="1" applyFill="1" applyBorder="1" applyAlignment="1" applyProtection="1">
      <alignment horizontal="center" vertical="center" wrapText="1"/>
    </xf>
    <xf numFmtId="0" fontId="20" fillId="3" borderId="31" xfId="0" applyFont="1" applyFill="1" applyBorder="1" applyAlignment="1" applyProtection="1">
      <alignment horizontal="center" vertical="center" wrapText="1"/>
      <protection locked="0"/>
    </xf>
    <xf numFmtId="0" fontId="11" fillId="0" borderId="14" xfId="0" applyFont="1" applyBorder="1" applyAlignment="1" applyProtection="1">
      <alignment horizontal="left" vertical="center" wrapText="1"/>
      <protection locked="0"/>
    </xf>
    <xf numFmtId="0" fontId="0" fillId="7" borderId="17" xfId="0" applyFill="1" applyBorder="1" applyAlignment="1" applyProtection="1">
      <alignment horizontal="center" vertical="center"/>
      <protection locked="0"/>
    </xf>
    <xf numFmtId="0" fontId="0" fillId="7" borderId="19" xfId="0" applyFill="1" applyBorder="1" applyAlignment="1" applyProtection="1">
      <alignment horizontal="center" vertical="center"/>
      <protection locked="0"/>
    </xf>
    <xf numFmtId="0" fontId="11" fillId="7" borderId="2" xfId="0" applyFont="1" applyFill="1" applyBorder="1" applyAlignment="1" applyProtection="1">
      <alignment horizontal="center" vertical="center"/>
    </xf>
    <xf numFmtId="0" fontId="11" fillId="7" borderId="4" xfId="0" applyFont="1" applyFill="1" applyBorder="1" applyAlignment="1" applyProtection="1">
      <alignment horizontal="center" vertical="center"/>
    </xf>
    <xf numFmtId="0" fontId="20" fillId="3" borderId="30" xfId="0" applyFont="1" applyFill="1" applyBorder="1" applyAlignment="1" applyProtection="1">
      <alignment horizontal="center" vertical="center" wrapText="1"/>
      <protection locked="0"/>
    </xf>
    <xf numFmtId="0" fontId="20" fillId="0" borderId="2" xfId="0" applyFont="1" applyBorder="1" applyAlignment="1" applyProtection="1">
      <alignment horizontal="left" vertical="center"/>
      <protection locked="0"/>
    </xf>
    <xf numFmtId="0" fontId="20" fillId="0" borderId="3" xfId="0" applyFont="1" applyBorder="1" applyAlignment="1" applyProtection="1">
      <alignment horizontal="left" vertical="center"/>
      <protection locked="0"/>
    </xf>
    <xf numFmtId="0" fontId="20" fillId="0" borderId="30" xfId="0" applyFont="1" applyBorder="1" applyAlignment="1" applyProtection="1">
      <alignment horizontal="left" vertical="center"/>
      <protection locked="0"/>
    </xf>
    <xf numFmtId="0" fontId="0" fillId="0" borderId="15" xfId="0" applyBorder="1" applyAlignment="1" applyProtection="1">
      <alignment horizontal="center" vertical="center"/>
      <protection locked="0"/>
    </xf>
    <xf numFmtId="0" fontId="20" fillId="0" borderId="54" xfId="0" applyFont="1" applyFill="1" applyBorder="1" applyAlignment="1" applyProtection="1">
      <alignment horizontal="left" vertical="center" wrapText="1"/>
      <protection locked="0"/>
    </xf>
    <xf numFmtId="0" fontId="23" fillId="7" borderId="2" xfId="0" applyFont="1" applyFill="1" applyBorder="1" applyAlignment="1" applyProtection="1">
      <alignment horizontal="left" vertical="center" wrapText="1"/>
    </xf>
    <xf numFmtId="0" fontId="23" fillId="7" borderId="3" xfId="0" applyFont="1" applyFill="1" applyBorder="1" applyAlignment="1" applyProtection="1">
      <alignment horizontal="left" vertical="center" wrapText="1"/>
    </xf>
    <xf numFmtId="0" fontId="23" fillId="7" borderId="30" xfId="0" applyFont="1" applyFill="1" applyBorder="1" applyAlignment="1" applyProtection="1">
      <alignment horizontal="left" vertical="center" wrapText="1"/>
    </xf>
    <xf numFmtId="0" fontId="20" fillId="7" borderId="22" xfId="0" applyFont="1" applyFill="1" applyBorder="1" applyAlignment="1" applyProtection="1">
      <alignment horizontal="left" vertical="center" wrapText="1"/>
    </xf>
    <xf numFmtId="0" fontId="20" fillId="7" borderId="40" xfId="0" applyFont="1" applyFill="1" applyBorder="1" applyAlignment="1" applyProtection="1">
      <alignment horizontal="left" vertical="center" wrapText="1"/>
    </xf>
    <xf numFmtId="0" fontId="20" fillId="7" borderId="51" xfId="0" applyFont="1" applyFill="1" applyBorder="1" applyAlignment="1" applyProtection="1">
      <alignment horizontal="left" vertical="center" wrapText="1"/>
    </xf>
    <xf numFmtId="0" fontId="0" fillId="0" borderId="23" xfId="0"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25" fillId="0" borderId="38" xfId="0" applyFont="1" applyBorder="1" applyAlignment="1" applyProtection="1">
      <alignment horizontal="center" vertical="center" textRotation="90" wrapText="1"/>
      <protection locked="0"/>
    </xf>
    <xf numFmtId="0" fontId="25" fillId="0" borderId="15" xfId="0" applyFont="1" applyBorder="1" applyAlignment="1" applyProtection="1">
      <alignment horizontal="center" vertical="center" textRotation="90" wrapText="1"/>
      <protection locked="0"/>
    </xf>
    <xf numFmtId="0" fontId="25" fillId="0" borderId="23" xfId="0" applyFont="1" applyBorder="1" applyAlignment="1" applyProtection="1">
      <alignment horizontal="center" vertical="center" textRotation="90" wrapText="1"/>
      <protection locked="0"/>
    </xf>
    <xf numFmtId="0" fontId="0" fillId="0" borderId="38"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21" fillId="7" borderId="61" xfId="0" applyFont="1" applyFill="1" applyBorder="1" applyAlignment="1" applyProtection="1">
      <alignment horizontal="center" vertical="center"/>
      <protection locked="0"/>
    </xf>
    <xf numFmtId="0" fontId="21" fillId="7" borderId="58" xfId="0" applyFont="1" applyFill="1" applyBorder="1" applyAlignment="1" applyProtection="1">
      <alignment horizontal="center" vertical="center"/>
      <protection locked="0"/>
    </xf>
    <xf numFmtId="0" fontId="11" fillId="0" borderId="46" xfId="0" applyFont="1" applyBorder="1" applyAlignment="1" applyProtection="1">
      <alignment horizontal="left" vertical="center" wrapText="1"/>
      <protection locked="0"/>
    </xf>
    <xf numFmtId="0" fontId="20" fillId="7" borderId="2" xfId="0" applyFont="1" applyFill="1" applyBorder="1" applyAlignment="1" applyProtection="1">
      <alignment horizontal="center" vertical="center" wrapText="1"/>
      <protection locked="0"/>
    </xf>
    <xf numFmtId="0" fontId="20" fillId="7" borderId="4" xfId="0" applyFont="1" applyFill="1" applyBorder="1" applyAlignment="1" applyProtection="1">
      <alignment horizontal="center" vertical="center" wrapText="1"/>
      <protection locked="0"/>
    </xf>
    <xf numFmtId="0" fontId="21" fillId="7" borderId="2" xfId="0" applyFont="1" applyFill="1" applyBorder="1" applyAlignment="1" applyProtection="1">
      <alignment horizontal="center" vertical="center"/>
      <protection locked="0"/>
    </xf>
    <xf numFmtId="0" fontId="21" fillId="7" borderId="4" xfId="0" applyFont="1" applyFill="1" applyBorder="1" applyAlignment="1" applyProtection="1">
      <alignment horizontal="center" vertical="center"/>
      <protection locked="0"/>
    </xf>
    <xf numFmtId="0" fontId="0" fillId="7" borderId="10" xfId="0" applyFill="1" applyBorder="1" applyAlignment="1" applyProtection="1">
      <alignment horizontal="center" vertical="center"/>
      <protection locked="0"/>
    </xf>
    <xf numFmtId="0" fontId="0" fillId="7" borderId="16" xfId="0" applyFill="1" applyBorder="1" applyAlignment="1" applyProtection="1">
      <alignment horizontal="center" vertical="center"/>
      <protection locked="0"/>
    </xf>
    <xf numFmtId="0" fontId="13" fillId="0" borderId="0" xfId="0" applyFont="1" applyBorder="1" applyAlignment="1">
      <alignment horizontal="left" vertical="center" wrapText="1"/>
    </xf>
    <xf numFmtId="0" fontId="20" fillId="3" borderId="39" xfId="0" applyFont="1" applyFill="1" applyBorder="1" applyAlignment="1" applyProtection="1">
      <alignment horizontal="center" vertical="center" wrapText="1"/>
      <protection locked="0"/>
    </xf>
    <xf numFmtId="0" fontId="20" fillId="3" borderId="24" xfId="0" applyFont="1" applyFill="1" applyBorder="1" applyAlignment="1" applyProtection="1">
      <alignment horizontal="center" vertical="center" wrapText="1"/>
      <protection locked="0"/>
    </xf>
    <xf numFmtId="0" fontId="20" fillId="0" borderId="5" xfId="0" applyFont="1" applyFill="1" applyBorder="1" applyAlignment="1" applyProtection="1">
      <alignment horizontal="left" vertical="center" wrapText="1"/>
      <protection locked="0"/>
    </xf>
    <xf numFmtId="0" fontId="20" fillId="0" borderId="38" xfId="0" applyFont="1" applyFill="1" applyBorder="1" applyAlignment="1" applyProtection="1">
      <alignment horizontal="left" vertical="center" wrapText="1"/>
      <protection locked="0"/>
    </xf>
    <xf numFmtId="0" fontId="20" fillId="0" borderId="39" xfId="0" applyFont="1" applyFill="1" applyBorder="1" applyAlignment="1" applyProtection="1">
      <alignment horizontal="left" vertical="center" wrapText="1"/>
      <protection locked="0"/>
    </xf>
    <xf numFmtId="0" fontId="20" fillId="0" borderId="10" xfId="0" applyFont="1" applyBorder="1" applyAlignment="1" applyProtection="1">
      <alignment horizontal="left" vertical="center" wrapText="1"/>
      <protection locked="0"/>
    </xf>
    <xf numFmtId="0" fontId="20" fillId="0" borderId="15" xfId="0" applyFont="1" applyBorder="1" applyAlignment="1" applyProtection="1">
      <alignment horizontal="left" vertical="center" wrapText="1"/>
      <protection locked="0"/>
    </xf>
    <xf numFmtId="0" fontId="20" fillId="0" borderId="16" xfId="0" applyFont="1" applyBorder="1" applyAlignment="1" applyProtection="1">
      <alignment horizontal="left" vertical="center" wrapText="1"/>
      <protection locked="0"/>
    </xf>
    <xf numFmtId="0" fontId="20" fillId="0" borderId="17" xfId="0" applyFont="1" applyBorder="1" applyAlignment="1" applyProtection="1">
      <alignment horizontal="left" vertical="center" wrapText="1"/>
      <protection locked="0"/>
    </xf>
    <xf numFmtId="0" fontId="20" fillId="0" borderId="18" xfId="0" applyFont="1" applyBorder="1" applyAlignment="1" applyProtection="1">
      <alignment horizontal="left" vertical="center" wrapText="1"/>
      <protection locked="0"/>
    </xf>
    <xf numFmtId="0" fontId="20" fillId="0" borderId="19" xfId="0" applyFont="1" applyBorder="1" applyAlignment="1" applyProtection="1">
      <alignment horizontal="left" vertical="center" wrapText="1"/>
      <protection locked="0"/>
    </xf>
    <xf numFmtId="0" fontId="20" fillId="7" borderId="2" xfId="0" applyFont="1" applyFill="1" applyBorder="1" applyAlignment="1" applyProtection="1">
      <alignment horizontal="left" vertical="center" wrapText="1"/>
    </xf>
    <xf numFmtId="0" fontId="20" fillId="7" borderId="3" xfId="0" applyFont="1" applyFill="1" applyBorder="1" applyAlignment="1" applyProtection="1">
      <alignment horizontal="left" vertical="center" wrapText="1"/>
    </xf>
    <xf numFmtId="0" fontId="20" fillId="7" borderId="30" xfId="0" applyFont="1" applyFill="1" applyBorder="1" applyAlignment="1" applyProtection="1">
      <alignment horizontal="left" vertical="center" wrapText="1"/>
    </xf>
    <xf numFmtId="0" fontId="20" fillId="7" borderId="52" xfId="0" applyFont="1" applyFill="1" applyBorder="1" applyAlignment="1" applyProtection="1">
      <alignment horizontal="center" vertical="center" wrapText="1"/>
    </xf>
    <xf numFmtId="0" fontId="13" fillId="0" borderId="46" xfId="0" applyFont="1" applyBorder="1" applyAlignment="1" applyProtection="1">
      <alignment horizontal="left" vertical="center" wrapText="1"/>
      <protection locked="0"/>
    </xf>
    <xf numFmtId="0" fontId="21" fillId="7" borderId="57" xfId="0" applyFont="1" applyFill="1" applyBorder="1" applyAlignment="1" applyProtection="1">
      <alignment horizontal="center" vertical="center"/>
      <protection locked="0"/>
    </xf>
    <xf numFmtId="0" fontId="21" fillId="7" borderId="66" xfId="0" applyFont="1" applyFill="1"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7" borderId="10" xfId="0" applyFill="1" applyBorder="1" applyAlignment="1" applyProtection="1">
      <alignment horizontal="center" vertical="center"/>
    </xf>
    <xf numFmtId="0" fontId="0" fillId="7" borderId="16" xfId="0" applyFill="1" applyBorder="1" applyAlignment="1" applyProtection="1">
      <alignment horizontal="center" vertical="center"/>
    </xf>
    <xf numFmtId="0" fontId="11" fillId="7" borderId="25" xfId="0" applyFont="1" applyFill="1" applyBorder="1" applyAlignment="1" applyProtection="1">
      <alignment horizontal="center" wrapText="1"/>
      <protection locked="0"/>
    </xf>
    <xf numFmtId="0" fontId="11" fillId="7" borderId="26" xfId="0" applyFont="1" applyFill="1" applyBorder="1" applyAlignment="1" applyProtection="1">
      <alignment horizontal="center" wrapText="1"/>
      <protection locked="0"/>
    </xf>
    <xf numFmtId="0" fontId="0" fillId="7" borderId="20" xfId="0" applyFill="1" applyBorder="1" applyAlignment="1" applyProtection="1">
      <alignment horizontal="center" vertical="center"/>
    </xf>
    <xf numFmtId="0" fontId="0" fillId="7" borderId="14" xfId="0" applyFill="1" applyBorder="1" applyAlignment="1" applyProtection="1">
      <alignment horizontal="center" vertical="center"/>
    </xf>
    <xf numFmtId="0" fontId="11" fillId="7" borderId="2" xfId="0" applyFont="1" applyFill="1" applyBorder="1" applyAlignment="1">
      <alignment horizontal="center" vertical="center"/>
    </xf>
    <xf numFmtId="0" fontId="11" fillId="7" borderId="3" xfId="0" applyFont="1" applyFill="1" applyBorder="1" applyAlignment="1">
      <alignment horizontal="center" vertical="center"/>
    </xf>
    <xf numFmtId="0" fontId="11" fillId="7" borderId="30" xfId="0" applyFont="1" applyFill="1" applyBorder="1" applyAlignment="1">
      <alignment horizontal="center" vertical="center"/>
    </xf>
    <xf numFmtId="0" fontId="20" fillId="7" borderId="2" xfId="0" applyFont="1" applyFill="1" applyBorder="1" applyAlignment="1" applyProtection="1">
      <alignment horizontal="center" vertical="center" wrapText="1"/>
    </xf>
    <xf numFmtId="0" fontId="20" fillId="7" borderId="4" xfId="0" applyFont="1" applyFill="1" applyBorder="1" applyAlignment="1" applyProtection="1">
      <alignment horizontal="center" vertical="center" wrapText="1"/>
    </xf>
    <xf numFmtId="0" fontId="11" fillId="0" borderId="44" xfId="0" applyFont="1" applyFill="1" applyBorder="1" applyAlignment="1">
      <alignment horizontal="left" vertical="center" wrapText="1"/>
    </xf>
    <xf numFmtId="0" fontId="20" fillId="0" borderId="0" xfId="0" applyFont="1" applyFill="1" applyBorder="1" applyAlignment="1" applyProtection="1">
      <alignment horizontal="left" vertical="center" wrapText="1"/>
      <protection locked="0"/>
    </xf>
    <xf numFmtId="0" fontId="11" fillId="6" borderId="3" xfId="0" applyFont="1" applyFill="1" applyBorder="1" applyAlignment="1" applyProtection="1">
      <alignment horizontal="center" vertical="center" wrapText="1"/>
      <protection locked="0"/>
    </xf>
    <xf numFmtId="0" fontId="11" fillId="6" borderId="30" xfId="0" applyFont="1" applyFill="1" applyBorder="1" applyAlignment="1" applyProtection="1">
      <alignment horizontal="center" vertical="center" wrapText="1"/>
      <protection locked="0"/>
    </xf>
    <xf numFmtId="0" fontId="20" fillId="0" borderId="20" xfId="0" applyFont="1" applyBorder="1" applyAlignment="1" applyProtection="1">
      <alignment horizontal="left" vertical="center" wrapText="1"/>
      <protection locked="0"/>
    </xf>
    <xf numFmtId="0" fontId="20" fillId="0" borderId="13" xfId="0" applyFont="1" applyBorder="1" applyAlignment="1" applyProtection="1">
      <alignment horizontal="left" vertical="center" wrapText="1"/>
      <protection locked="0"/>
    </xf>
    <xf numFmtId="0" fontId="20" fillId="0" borderId="32" xfId="0" applyFont="1" applyBorder="1" applyAlignment="1" applyProtection="1">
      <alignment horizontal="left" vertical="center" wrapText="1"/>
      <protection locked="0"/>
    </xf>
    <xf numFmtId="0" fontId="20" fillId="0" borderId="11" xfId="0" applyFont="1" applyBorder="1" applyAlignment="1" applyProtection="1">
      <alignment horizontal="left" vertical="center" wrapText="1"/>
      <protection locked="0"/>
    </xf>
    <xf numFmtId="0" fontId="4" fillId="2" borderId="0" xfId="0" applyFont="1" applyFill="1" applyBorder="1" applyAlignment="1" applyProtection="1">
      <alignment horizontal="right" vertical="top" wrapText="1"/>
      <protection locked="0"/>
    </xf>
    <xf numFmtId="0" fontId="4" fillId="0" borderId="0" xfId="0" applyFont="1" applyAlignment="1">
      <alignment horizontal="left" vertical="center" wrapText="1"/>
    </xf>
    <xf numFmtId="0" fontId="20" fillId="7" borderId="3" xfId="0" applyFont="1" applyFill="1" applyBorder="1" applyAlignment="1" applyProtection="1">
      <alignment horizontal="center" vertical="center" wrapText="1"/>
    </xf>
    <xf numFmtId="0" fontId="20" fillId="7" borderId="30" xfId="0" applyFont="1" applyFill="1" applyBorder="1" applyAlignment="1" applyProtection="1">
      <alignment horizontal="center" vertical="center" wrapText="1"/>
    </xf>
    <xf numFmtId="0" fontId="21" fillId="7" borderId="52" xfId="0" applyFont="1" applyFill="1" applyBorder="1" applyAlignment="1" applyProtection="1">
      <alignment horizontal="center" vertical="center" wrapText="1"/>
    </xf>
    <xf numFmtId="0" fontId="20" fillId="0" borderId="54" xfId="0" applyFont="1" applyBorder="1" applyAlignment="1" applyProtection="1">
      <alignment horizontal="left" vertical="center" wrapText="1"/>
      <protection locked="0"/>
    </xf>
    <xf numFmtId="0" fontId="0" fillId="0" borderId="5" xfId="0" applyFont="1" applyBorder="1" applyAlignment="1" applyProtection="1">
      <alignment horizontal="center" vertical="center" wrapText="1"/>
      <protection locked="0"/>
    </xf>
    <xf numFmtId="0" fontId="0" fillId="0" borderId="38" xfId="0" applyFont="1" applyBorder="1" applyAlignment="1" applyProtection="1">
      <alignment horizontal="center" vertical="center" wrapText="1"/>
      <protection locked="0"/>
    </xf>
    <xf numFmtId="0" fontId="0" fillId="0" borderId="6" xfId="0" applyFont="1" applyBorder="1" applyAlignment="1" applyProtection="1">
      <alignment horizontal="center" vertical="center" wrapText="1"/>
      <protection locked="0"/>
    </xf>
    <xf numFmtId="0" fontId="0" fillId="0" borderId="10" xfId="0" applyFont="1" applyBorder="1" applyAlignment="1" applyProtection="1">
      <alignment horizontal="center" vertical="center" wrapText="1"/>
      <protection locked="0"/>
    </xf>
    <xf numFmtId="0" fontId="0" fillId="0" borderId="15" xfId="0" applyFont="1" applyBorder="1" applyAlignment="1" applyProtection="1">
      <alignment horizontal="center" vertical="center" wrapText="1"/>
      <protection locked="0"/>
    </xf>
    <xf numFmtId="0" fontId="0" fillId="0" borderId="11" xfId="0" applyFont="1" applyBorder="1" applyAlignment="1" applyProtection="1">
      <alignment horizontal="center" vertical="center" wrapText="1"/>
      <protection locked="0"/>
    </xf>
    <xf numFmtId="0" fontId="0" fillId="0" borderId="35" xfId="0" applyFont="1" applyBorder="1" applyAlignment="1" applyProtection="1">
      <alignment horizontal="center" vertical="center" wrapText="1"/>
      <protection locked="0"/>
    </xf>
    <xf numFmtId="0" fontId="0" fillId="0" borderId="23" xfId="0" applyFont="1" applyBorder="1" applyAlignment="1" applyProtection="1">
      <alignment horizontal="center" vertical="center" wrapText="1"/>
      <protection locked="0"/>
    </xf>
    <xf numFmtId="0" fontId="0" fillId="0" borderId="21" xfId="0" applyFont="1" applyBorder="1" applyAlignment="1" applyProtection="1">
      <alignment horizontal="center" vertical="center" wrapText="1"/>
      <protection locked="0"/>
    </xf>
    <xf numFmtId="0" fontId="0" fillId="11" borderId="5" xfId="0" applyFont="1" applyFill="1" applyBorder="1" applyAlignment="1" applyProtection="1">
      <alignment horizontal="center" vertical="center" wrapText="1"/>
      <protection locked="0"/>
    </xf>
    <xf numFmtId="0" fontId="0" fillId="11" borderId="38" xfId="0" applyFont="1" applyFill="1" applyBorder="1" applyAlignment="1" applyProtection="1">
      <alignment horizontal="center" vertical="center" wrapText="1"/>
      <protection locked="0"/>
    </xf>
    <xf numFmtId="0" fontId="0" fillId="11" borderId="39" xfId="0" applyFont="1" applyFill="1" applyBorder="1" applyAlignment="1" applyProtection="1">
      <alignment horizontal="center" vertical="center" wrapText="1"/>
      <protection locked="0"/>
    </xf>
    <xf numFmtId="0" fontId="0" fillId="11" borderId="10" xfId="0" applyFont="1" applyFill="1" applyBorder="1" applyAlignment="1" applyProtection="1">
      <alignment horizontal="center" vertical="center" wrapText="1"/>
      <protection locked="0"/>
    </xf>
    <xf numFmtId="0" fontId="0" fillId="11" borderId="15" xfId="0" applyFont="1" applyFill="1" applyBorder="1" applyAlignment="1" applyProtection="1">
      <alignment horizontal="center" vertical="center" wrapText="1"/>
      <protection locked="0"/>
    </xf>
    <xf numFmtId="0" fontId="0" fillId="11" borderId="16" xfId="0" applyFont="1" applyFill="1" applyBorder="1" applyAlignment="1" applyProtection="1">
      <alignment horizontal="center" vertical="center" wrapText="1"/>
      <protection locked="0"/>
    </xf>
    <xf numFmtId="0" fontId="0" fillId="11" borderId="17" xfId="0" applyFont="1" applyFill="1" applyBorder="1" applyAlignment="1" applyProtection="1">
      <alignment horizontal="center" vertical="center" wrapText="1"/>
      <protection locked="0"/>
    </xf>
    <xf numFmtId="0" fontId="0" fillId="11" borderId="18" xfId="0" applyFont="1" applyFill="1" applyBorder="1" applyAlignment="1" applyProtection="1">
      <alignment horizontal="center" vertical="center" wrapText="1"/>
      <protection locked="0"/>
    </xf>
    <xf numFmtId="0" fontId="0" fillId="11" borderId="19" xfId="0" applyFont="1" applyFill="1" applyBorder="1" applyAlignment="1" applyProtection="1">
      <alignment horizontal="center" vertical="center" wrapText="1"/>
      <protection locked="0"/>
    </xf>
    <xf numFmtId="0" fontId="0" fillId="11" borderId="33" xfId="0" applyFont="1" applyFill="1" applyBorder="1" applyAlignment="1" applyProtection="1">
      <alignment horizontal="left" vertical="center" wrapText="1"/>
      <protection locked="0"/>
    </xf>
    <xf numFmtId="0" fontId="0" fillId="11" borderId="13" xfId="0" applyFont="1" applyFill="1" applyBorder="1" applyAlignment="1" applyProtection="1">
      <alignment horizontal="left" vertical="center" wrapText="1"/>
      <protection locked="0"/>
    </xf>
    <xf numFmtId="0" fontId="0" fillId="11" borderId="32" xfId="0" applyFont="1" applyFill="1" applyBorder="1" applyAlignment="1" applyProtection="1">
      <alignment horizontal="left" vertical="center" wrapText="1"/>
      <protection locked="0"/>
    </xf>
    <xf numFmtId="0" fontId="0" fillId="11" borderId="34" xfId="0" applyFont="1" applyFill="1" applyBorder="1" applyAlignment="1" applyProtection="1">
      <alignment horizontal="left" vertical="center" wrapText="1"/>
      <protection locked="0"/>
    </xf>
    <xf numFmtId="0" fontId="0" fillId="11" borderId="15" xfId="0" applyFont="1" applyFill="1" applyBorder="1" applyAlignment="1" applyProtection="1">
      <alignment horizontal="left" vertical="center" wrapText="1"/>
      <protection locked="0"/>
    </xf>
    <xf numFmtId="0" fontId="0" fillId="11" borderId="11" xfId="0" applyFont="1" applyFill="1" applyBorder="1" applyAlignment="1" applyProtection="1">
      <alignment horizontal="left" vertical="center" wrapText="1"/>
      <protection locked="0"/>
    </xf>
    <xf numFmtId="0" fontId="0" fillId="11" borderId="53" xfId="0" applyFont="1" applyFill="1" applyBorder="1" applyAlignment="1" applyProtection="1">
      <alignment horizontal="left" vertical="center" wrapText="1"/>
      <protection locked="0"/>
    </xf>
    <xf numFmtId="0" fontId="0" fillId="11" borderId="18" xfId="0" applyFont="1" applyFill="1" applyBorder="1" applyAlignment="1" applyProtection="1">
      <alignment horizontal="left" vertical="center" wrapText="1"/>
      <protection locked="0"/>
    </xf>
    <xf numFmtId="0" fontId="0" fillId="11" borderId="54" xfId="0" applyFont="1" applyFill="1" applyBorder="1" applyAlignment="1" applyProtection="1">
      <alignment horizontal="left" vertical="center" wrapText="1"/>
      <protection locked="0"/>
    </xf>
    <xf numFmtId="0" fontId="11" fillId="7" borderId="7" xfId="0" applyFont="1" applyFill="1" applyBorder="1" applyAlignment="1" applyProtection="1">
      <alignment horizontal="center" vertical="center" wrapText="1"/>
      <protection locked="0"/>
    </xf>
    <xf numFmtId="0" fontId="11" fillId="7" borderId="8" xfId="0" applyFont="1" applyFill="1" applyBorder="1" applyAlignment="1" applyProtection="1">
      <alignment horizontal="center" vertical="center" wrapText="1"/>
      <protection locked="0"/>
    </xf>
    <xf numFmtId="0" fontId="11" fillId="7" borderId="70" xfId="0" applyFont="1" applyFill="1" applyBorder="1" applyAlignment="1" applyProtection="1">
      <alignment horizontal="center" vertical="center" wrapText="1"/>
      <protection locked="0"/>
    </xf>
    <xf numFmtId="0" fontId="0" fillId="11" borderId="5" xfId="0" applyFont="1" applyFill="1" applyBorder="1" applyAlignment="1" applyProtection="1">
      <alignment horizontal="left" vertical="center" wrapText="1"/>
      <protection locked="0"/>
    </xf>
    <xf numFmtId="0" fontId="0" fillId="11" borderId="38" xfId="0" applyFont="1" applyFill="1" applyBorder="1" applyAlignment="1" applyProtection="1">
      <alignment horizontal="left" vertical="center" wrapText="1"/>
      <protection locked="0"/>
    </xf>
    <xf numFmtId="0" fontId="0" fillId="11" borderId="6" xfId="0" applyFont="1" applyFill="1" applyBorder="1" applyAlignment="1" applyProtection="1">
      <alignment horizontal="left" vertical="center" wrapText="1"/>
      <protection locked="0"/>
    </xf>
    <xf numFmtId="0" fontId="0" fillId="11" borderId="10" xfId="0" applyFont="1" applyFill="1" applyBorder="1" applyAlignment="1" applyProtection="1">
      <alignment horizontal="left" vertical="center" wrapText="1"/>
      <protection locked="0"/>
    </xf>
    <xf numFmtId="0" fontId="0" fillId="11" borderId="35" xfId="0" applyFont="1" applyFill="1" applyBorder="1" applyAlignment="1" applyProtection="1">
      <alignment horizontal="left" vertical="center" wrapText="1"/>
      <protection locked="0"/>
    </xf>
    <xf numFmtId="0" fontId="0" fillId="11" borderId="23" xfId="0" applyFont="1" applyFill="1" applyBorder="1" applyAlignment="1" applyProtection="1">
      <alignment horizontal="left" vertical="center" wrapText="1"/>
      <protection locked="0"/>
    </xf>
    <xf numFmtId="0" fontId="0" fillId="11" borderId="21" xfId="0" applyFont="1" applyFill="1" applyBorder="1" applyAlignment="1" applyProtection="1">
      <alignment horizontal="left" vertical="center" wrapText="1"/>
      <protection locked="0"/>
    </xf>
    <xf numFmtId="0" fontId="11" fillId="7" borderId="41" xfId="0" applyFont="1" applyFill="1" applyBorder="1" applyAlignment="1" applyProtection="1">
      <alignment horizontal="center" vertical="center" wrapText="1"/>
      <protection locked="0"/>
    </xf>
    <xf numFmtId="0" fontId="11" fillId="7" borderId="42" xfId="0" applyFont="1" applyFill="1" applyBorder="1" applyAlignment="1" applyProtection="1">
      <alignment horizontal="center" vertical="center" wrapText="1"/>
      <protection locked="0"/>
    </xf>
    <xf numFmtId="0" fontId="11" fillId="7" borderId="71" xfId="0" applyFont="1" applyFill="1" applyBorder="1" applyAlignment="1" applyProtection="1">
      <alignment horizontal="center" vertical="center" wrapText="1"/>
      <protection locked="0"/>
    </xf>
    <xf numFmtId="0" fontId="0" fillId="0" borderId="5" xfId="0" applyFont="1" applyBorder="1" applyAlignment="1" applyProtection="1">
      <alignment horizontal="left" vertical="center" wrapText="1"/>
      <protection locked="0"/>
    </xf>
    <xf numFmtId="0" fontId="0" fillId="0" borderId="38" xfId="0" applyFont="1" applyBorder="1" applyAlignment="1" applyProtection="1">
      <alignment horizontal="left" vertical="center" wrapText="1"/>
      <protection locked="0"/>
    </xf>
    <xf numFmtId="0" fontId="0" fillId="0" borderId="39" xfId="0" applyFont="1" applyBorder="1" applyAlignment="1" applyProtection="1">
      <alignment horizontal="left" vertical="center" wrapText="1"/>
      <protection locked="0"/>
    </xf>
    <xf numFmtId="0" fontId="0" fillId="0" borderId="10"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0" fontId="11" fillId="6" borderId="2" xfId="0" applyFont="1" applyFill="1" applyBorder="1" applyAlignment="1" applyProtection="1">
      <alignment horizontal="center" vertical="center"/>
      <protection locked="0"/>
    </xf>
    <xf numFmtId="0" fontId="11" fillId="6" borderId="3" xfId="0" applyFont="1" applyFill="1" applyBorder="1" applyAlignment="1" applyProtection="1">
      <alignment horizontal="center" vertical="center"/>
      <protection locked="0"/>
    </xf>
    <xf numFmtId="0" fontId="11" fillId="6" borderId="30" xfId="0" applyFont="1" applyFill="1" applyBorder="1" applyAlignment="1" applyProtection="1">
      <alignment horizontal="center" vertical="center"/>
      <protection locked="0"/>
    </xf>
    <xf numFmtId="0" fontId="0" fillId="0" borderId="39" xfId="0" applyFont="1" applyBorder="1" applyAlignment="1" applyProtection="1">
      <alignment horizontal="center" vertical="center" wrapText="1"/>
      <protection locked="0"/>
    </xf>
    <xf numFmtId="0" fontId="0" fillId="0" borderId="16" xfId="0" applyFont="1" applyBorder="1" applyAlignment="1" applyProtection="1">
      <alignment horizontal="center" vertical="center" wrapText="1"/>
      <protection locked="0"/>
    </xf>
    <xf numFmtId="0" fontId="0" fillId="0" borderId="24" xfId="0" applyFont="1" applyBorder="1" applyAlignment="1" applyProtection="1">
      <alignment horizontal="center" vertical="center" wrapText="1"/>
      <protection locked="0"/>
    </xf>
    <xf numFmtId="0" fontId="0" fillId="0" borderId="53"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0" borderId="54" xfId="0" applyFont="1" applyBorder="1" applyAlignment="1" applyProtection="1">
      <alignment horizontal="left" vertical="center" wrapText="1"/>
      <protection locked="0"/>
    </xf>
    <xf numFmtId="0" fontId="11" fillId="7" borderId="31" xfId="0" applyFont="1" applyFill="1" applyBorder="1" applyAlignment="1" applyProtection="1">
      <alignment horizontal="center" vertical="center" wrapText="1"/>
      <protection locked="0"/>
    </xf>
    <xf numFmtId="0" fontId="11" fillId="7" borderId="30" xfId="0" applyFont="1" applyFill="1" applyBorder="1" applyAlignment="1" applyProtection="1">
      <alignment horizontal="center" vertical="center" wrapText="1"/>
      <protection locked="0"/>
    </xf>
    <xf numFmtId="0" fontId="0" fillId="0" borderId="33"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32" xfId="0" applyFont="1" applyBorder="1" applyAlignment="1" applyProtection="1">
      <alignment horizontal="left" vertical="center" wrapText="1"/>
      <protection locked="0"/>
    </xf>
    <xf numFmtId="0" fontId="0" fillId="7" borderId="10" xfId="0" applyFont="1" applyFill="1" applyBorder="1" applyAlignment="1" applyProtection="1">
      <alignment horizontal="center" vertical="center" wrapText="1"/>
      <protection locked="0"/>
    </xf>
    <xf numFmtId="0" fontId="0" fillId="7" borderId="16" xfId="0" applyFont="1" applyFill="1" applyBorder="1" applyAlignment="1" applyProtection="1">
      <alignment horizontal="center" vertical="center" wrapText="1"/>
      <protection locked="0"/>
    </xf>
    <xf numFmtId="0" fontId="0" fillId="7" borderId="35" xfId="0" applyFont="1" applyFill="1" applyBorder="1" applyAlignment="1" applyProtection="1">
      <alignment horizontal="center" vertical="center" wrapText="1"/>
      <protection locked="0"/>
    </xf>
    <xf numFmtId="0" fontId="0" fillId="7" borderId="24" xfId="0" applyFont="1" applyFill="1" applyBorder="1" applyAlignment="1" applyProtection="1">
      <alignment horizontal="center" vertical="center" wrapText="1"/>
      <protection locked="0"/>
    </xf>
    <xf numFmtId="0" fontId="0" fillId="7" borderId="52" xfId="0" applyFont="1" applyFill="1" applyBorder="1" applyAlignment="1" applyProtection="1">
      <alignment horizontal="center" vertical="center" wrapText="1"/>
    </xf>
    <xf numFmtId="0" fontId="0" fillId="7" borderId="51" xfId="0" applyFont="1" applyFill="1" applyBorder="1" applyAlignment="1" applyProtection="1">
      <alignment horizontal="center" vertical="center" wrapText="1"/>
    </xf>
    <xf numFmtId="0" fontId="0" fillId="7" borderId="17" xfId="0" applyFont="1" applyFill="1" applyBorder="1" applyAlignment="1" applyProtection="1">
      <alignment horizontal="center" vertical="center" wrapText="1"/>
      <protection locked="0"/>
    </xf>
    <xf numFmtId="0" fontId="0" fillId="7" borderId="19" xfId="0" applyFont="1" applyFill="1" applyBorder="1" applyAlignment="1" applyProtection="1">
      <alignment horizontal="center" vertical="center" wrapText="1"/>
      <protection locked="0"/>
    </xf>
    <xf numFmtId="0" fontId="0" fillId="7" borderId="2" xfId="0" applyFont="1" applyFill="1" applyBorder="1" applyAlignment="1" applyProtection="1">
      <alignment horizontal="center" vertical="center" wrapText="1"/>
    </xf>
    <xf numFmtId="0" fontId="0" fillId="7" borderId="4" xfId="0" applyFont="1" applyFill="1" applyBorder="1" applyAlignment="1" applyProtection="1">
      <alignment horizontal="center" vertical="center" wrapText="1"/>
    </xf>
    <xf numFmtId="0" fontId="0" fillId="7" borderId="5" xfId="0" applyFont="1" applyFill="1" applyBorder="1" applyAlignment="1" applyProtection="1">
      <alignment horizontal="center" vertical="center" wrapText="1"/>
      <protection locked="0"/>
    </xf>
    <xf numFmtId="0" fontId="0" fillId="7" borderId="39" xfId="0" applyFont="1" applyFill="1" applyBorder="1" applyAlignment="1" applyProtection="1">
      <alignment horizontal="center" vertical="center" wrapText="1"/>
      <protection locked="0"/>
    </xf>
    <xf numFmtId="0" fontId="0" fillId="7" borderId="7" xfId="0" applyFont="1" applyFill="1" applyBorder="1" applyAlignment="1" applyProtection="1">
      <alignment horizontal="center" vertical="center" wrapText="1"/>
    </xf>
    <xf numFmtId="0" fontId="0" fillId="7" borderId="9" xfId="0" applyFont="1" applyFill="1" applyBorder="1" applyAlignment="1" applyProtection="1">
      <alignment horizontal="center" vertical="center" wrapText="1"/>
    </xf>
    <xf numFmtId="0" fontId="11" fillId="7" borderId="25" xfId="0" applyFont="1" applyFill="1" applyBorder="1" applyAlignment="1" applyProtection="1">
      <alignment horizontal="center" vertical="center"/>
    </xf>
    <xf numFmtId="0" fontId="11" fillId="7" borderId="26" xfId="0" applyFont="1" applyFill="1" applyBorder="1" applyAlignment="1" applyProtection="1">
      <alignment horizontal="center" vertical="center"/>
    </xf>
    <xf numFmtId="0" fontId="11" fillId="0" borderId="0" xfId="0" applyFont="1" applyBorder="1" applyAlignment="1" applyProtection="1">
      <alignment horizontal="left" vertical="center" wrapText="1"/>
      <protection locked="0"/>
    </xf>
    <xf numFmtId="0" fontId="11" fillId="0" borderId="60" xfId="0" applyFont="1" applyBorder="1" applyAlignment="1" applyProtection="1">
      <alignment horizontal="left" vertical="center" wrapText="1"/>
      <protection locked="0"/>
    </xf>
    <xf numFmtId="0" fontId="13" fillId="0" borderId="0" xfId="0" applyFont="1" applyBorder="1" applyAlignment="1" applyProtection="1">
      <alignment horizontal="left" vertical="center" wrapText="1"/>
      <protection locked="0"/>
    </xf>
    <xf numFmtId="0" fontId="20" fillId="0" borderId="0" xfId="0" applyFont="1" applyBorder="1" applyAlignment="1" applyProtection="1">
      <alignment horizontal="left" vertical="center" wrapText="1"/>
      <protection locked="0"/>
    </xf>
    <xf numFmtId="0" fontId="0" fillId="7" borderId="20" xfId="0" applyFont="1" applyFill="1" applyBorder="1" applyAlignment="1" applyProtection="1">
      <alignment horizontal="center" vertical="center" wrapText="1"/>
      <protection locked="0"/>
    </xf>
    <xf numFmtId="0" fontId="0" fillId="7" borderId="14" xfId="0" applyFont="1" applyFill="1" applyBorder="1" applyAlignment="1" applyProtection="1">
      <alignment horizontal="center" vertical="center" wrapText="1"/>
      <protection locked="0"/>
    </xf>
    <xf numFmtId="0" fontId="0" fillId="0" borderId="17" xfId="0" applyFont="1" applyBorder="1" applyAlignment="1" applyProtection="1">
      <alignment horizontal="center" vertical="center" wrapText="1"/>
      <protection locked="0"/>
    </xf>
    <xf numFmtId="0" fontId="0" fillId="0" borderId="18" xfId="0" applyFont="1" applyBorder="1" applyAlignment="1" applyProtection="1">
      <alignment horizontal="center" vertical="center" wrapText="1"/>
      <protection locked="0"/>
    </xf>
    <xf numFmtId="0" fontId="0" fillId="0" borderId="19" xfId="0" applyFont="1" applyBorder="1" applyAlignment="1" applyProtection="1">
      <alignment horizontal="center" vertical="center" wrapText="1"/>
      <protection locked="0"/>
    </xf>
    <xf numFmtId="0" fontId="0" fillId="0" borderId="6" xfId="0" applyFont="1" applyBorder="1" applyAlignment="1" applyProtection="1">
      <alignment horizontal="left" vertical="center" wrapText="1"/>
      <protection locked="0"/>
    </xf>
    <xf numFmtId="0" fontId="0" fillId="0" borderId="35" xfId="0" applyFont="1" applyBorder="1" applyAlignment="1" applyProtection="1">
      <alignment horizontal="left" vertical="center" wrapText="1"/>
      <protection locked="0"/>
    </xf>
    <xf numFmtId="0" fontId="0" fillId="0" borderId="23"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0" fontId="0" fillId="0" borderId="24" xfId="0" applyFont="1" applyBorder="1" applyAlignment="1" applyProtection="1">
      <alignment horizontal="left" vertical="center" wrapText="1"/>
      <protection locked="0"/>
    </xf>
    <xf numFmtId="0" fontId="11" fillId="7" borderId="22" xfId="0" applyFont="1" applyFill="1" applyBorder="1" applyAlignment="1" applyProtection="1">
      <alignment horizontal="center" vertical="center" wrapText="1"/>
      <protection locked="0"/>
    </xf>
    <xf numFmtId="0" fontId="11" fillId="7" borderId="40" xfId="0" applyFont="1" applyFill="1" applyBorder="1" applyAlignment="1" applyProtection="1">
      <alignment horizontal="center" vertical="center" wrapText="1"/>
      <protection locked="0"/>
    </xf>
    <xf numFmtId="0" fontId="11" fillId="7" borderId="51" xfId="0" applyFont="1" applyFill="1" applyBorder="1" applyAlignment="1" applyProtection="1">
      <alignment horizontal="center" vertical="center" wrapText="1"/>
      <protection locked="0"/>
    </xf>
    <xf numFmtId="0" fontId="0" fillId="0" borderId="5" xfId="0" applyFont="1" applyBorder="1" applyAlignment="1" applyProtection="1">
      <alignment horizontal="center" vertical="center"/>
      <protection locked="0"/>
    </xf>
    <xf numFmtId="0" fontId="0" fillId="0" borderId="38" xfId="0" applyFont="1" applyBorder="1" applyAlignment="1" applyProtection="1">
      <alignment horizontal="center" vertical="center"/>
      <protection locked="0"/>
    </xf>
    <xf numFmtId="0" fontId="0" fillId="0" borderId="39" xfId="0" applyFont="1" applyBorder="1" applyAlignment="1" applyProtection="1">
      <alignment horizontal="center" vertical="center"/>
      <protection locked="0"/>
    </xf>
    <xf numFmtId="0" fontId="0" fillId="0" borderId="10" xfId="0" applyFont="1" applyBorder="1" applyAlignment="1" applyProtection="1">
      <alignment horizontal="center" vertical="center"/>
      <protection locked="0"/>
    </xf>
    <xf numFmtId="0" fontId="0" fillId="0" borderId="15" xfId="0" applyFont="1" applyBorder="1" applyAlignment="1" applyProtection="1">
      <alignment horizontal="center" vertical="center"/>
      <protection locked="0"/>
    </xf>
    <xf numFmtId="0" fontId="0" fillId="0" borderId="16" xfId="0" applyFont="1" applyBorder="1" applyAlignment="1" applyProtection="1">
      <alignment horizontal="center" vertical="center"/>
      <protection locked="0"/>
    </xf>
    <xf numFmtId="0" fontId="0" fillId="0" borderId="35" xfId="0" applyFont="1" applyBorder="1" applyAlignment="1" applyProtection="1">
      <alignment horizontal="center" vertical="center"/>
      <protection locked="0"/>
    </xf>
    <xf numFmtId="0" fontId="0" fillId="0" borderId="23" xfId="0" applyFont="1" applyBorder="1" applyAlignment="1" applyProtection="1">
      <alignment horizontal="center" vertical="center"/>
      <protection locked="0"/>
    </xf>
    <xf numFmtId="0" fontId="0" fillId="0" borderId="24" xfId="0" applyFont="1" applyBorder="1" applyAlignment="1" applyProtection="1">
      <alignment horizontal="center" vertical="center"/>
      <protection locked="0"/>
    </xf>
    <xf numFmtId="0" fontId="0" fillId="7" borderId="2" xfId="0" applyFont="1" applyFill="1" applyBorder="1" applyAlignment="1" applyProtection="1">
      <alignment horizontal="center" vertical="center" wrapText="1"/>
      <protection locked="0"/>
    </xf>
    <xf numFmtId="0" fontId="0" fillId="7" borderId="3" xfId="0" applyFont="1" applyFill="1" applyBorder="1" applyAlignment="1" applyProtection="1">
      <alignment horizontal="center" vertical="center" wrapText="1"/>
      <protection locked="0"/>
    </xf>
    <xf numFmtId="0" fontId="0" fillId="7" borderId="4" xfId="0" applyFont="1" applyFill="1" applyBorder="1" applyAlignment="1" applyProtection="1">
      <alignment horizontal="center" vertical="center" wrapText="1"/>
      <protection locked="0"/>
    </xf>
    <xf numFmtId="0" fontId="0" fillId="7" borderId="3" xfId="0" applyFill="1" applyBorder="1" applyAlignment="1" applyProtection="1">
      <alignment horizontal="center" vertical="center"/>
      <protection locked="0"/>
    </xf>
    <xf numFmtId="0" fontId="0" fillId="7" borderId="30" xfId="0" applyFill="1" applyBorder="1" applyAlignment="1" applyProtection="1">
      <alignment horizontal="center" vertical="center"/>
      <protection locked="0"/>
    </xf>
    <xf numFmtId="0" fontId="13" fillId="0" borderId="0" xfId="0" applyFont="1" applyAlignment="1" applyProtection="1">
      <alignment horizontal="left" wrapText="1"/>
      <protection locked="0"/>
    </xf>
    <xf numFmtId="0" fontId="11" fillId="0" borderId="44" xfId="0" applyFont="1" applyBorder="1" applyAlignment="1" applyProtection="1">
      <alignment horizontal="left"/>
      <protection locked="0"/>
    </xf>
    <xf numFmtId="0" fontId="11" fillId="0" borderId="0" xfId="0" applyFont="1" applyAlignment="1" applyProtection="1">
      <alignment horizontal="left" wrapText="1"/>
      <protection locked="0"/>
    </xf>
    <xf numFmtId="0" fontId="14" fillId="3" borderId="2" xfId="0" applyFont="1" applyFill="1" applyBorder="1" applyAlignment="1" applyProtection="1">
      <alignment horizontal="center" vertical="center"/>
      <protection locked="0"/>
    </xf>
    <xf numFmtId="0" fontId="14" fillId="3" borderId="3" xfId="0" applyFont="1" applyFill="1" applyBorder="1" applyAlignment="1" applyProtection="1">
      <alignment horizontal="center" vertical="center"/>
      <protection locked="0"/>
    </xf>
    <xf numFmtId="0" fontId="14" fillId="3" borderId="30" xfId="0" applyFont="1" applyFill="1" applyBorder="1" applyAlignment="1" applyProtection="1">
      <alignment horizontal="center" vertical="center"/>
      <protection locked="0"/>
    </xf>
    <xf numFmtId="0" fontId="13" fillId="0" borderId="0" xfId="0" applyFont="1" applyAlignment="1" applyProtection="1">
      <alignment horizontal="left"/>
      <protection locked="0"/>
    </xf>
    <xf numFmtId="0" fontId="20" fillId="0" borderId="0" xfId="0" applyFont="1" applyAlignment="1" applyProtection="1">
      <alignment horizontal="left" vertical="center" wrapText="1"/>
      <protection locked="0"/>
    </xf>
    <xf numFmtId="0" fontId="0" fillId="7" borderId="35" xfId="0" applyFont="1" applyFill="1" applyBorder="1" applyAlignment="1" applyProtection="1">
      <alignment horizontal="center" vertical="center"/>
      <protection locked="0"/>
    </xf>
    <xf numFmtId="0" fontId="0" fillId="7" borderId="24" xfId="0" applyFont="1" applyFill="1" applyBorder="1" applyAlignment="1" applyProtection="1">
      <alignment horizontal="center" vertical="center"/>
      <protection locked="0"/>
    </xf>
    <xf numFmtId="0" fontId="11" fillId="7" borderId="10" xfId="0" applyFont="1" applyFill="1" applyBorder="1" applyAlignment="1" applyProtection="1">
      <alignment horizontal="center" vertical="center" wrapText="1"/>
    </xf>
    <xf numFmtId="0" fontId="11" fillId="7" borderId="16" xfId="0" applyFont="1" applyFill="1" applyBorder="1" applyAlignment="1" applyProtection="1">
      <alignment horizontal="center" vertical="center" wrapText="1"/>
    </xf>
    <xf numFmtId="0" fontId="11" fillId="7" borderId="35" xfId="0" applyFont="1" applyFill="1" applyBorder="1" applyAlignment="1" applyProtection="1">
      <alignment horizontal="center" vertical="center" wrapText="1"/>
    </xf>
    <xf numFmtId="0" fontId="11" fillId="7" borderId="24" xfId="0" applyFont="1" applyFill="1" applyBorder="1" applyAlignment="1" applyProtection="1">
      <alignment horizontal="center" vertical="center" wrapText="1"/>
    </xf>
    <xf numFmtId="0" fontId="14" fillId="3" borderId="7" xfId="0" applyFont="1" applyFill="1" applyBorder="1" applyAlignment="1" applyProtection="1">
      <alignment horizontal="center" vertical="center"/>
      <protection locked="0"/>
    </xf>
    <xf numFmtId="0" fontId="14" fillId="3" borderId="8" xfId="0" applyFont="1" applyFill="1" applyBorder="1" applyAlignment="1" applyProtection="1">
      <alignment horizontal="center" vertical="center"/>
      <protection locked="0"/>
    </xf>
    <xf numFmtId="0" fontId="14" fillId="3" borderId="70" xfId="0" applyFont="1" applyFill="1" applyBorder="1" applyAlignment="1" applyProtection="1">
      <alignment horizontal="center" vertical="center"/>
      <protection locked="0"/>
    </xf>
    <xf numFmtId="0" fontId="11" fillId="7" borderId="64" xfId="0" applyFont="1" applyFill="1" applyBorder="1" applyAlignment="1" applyProtection="1">
      <alignment horizontal="center" vertical="center" wrapText="1"/>
      <protection locked="0"/>
    </xf>
    <xf numFmtId="0" fontId="0" fillId="0" borderId="45" xfId="0" applyFont="1" applyBorder="1" applyAlignment="1" applyProtection="1">
      <alignment horizontal="center" vertical="center" wrapText="1"/>
      <protection locked="0"/>
    </xf>
    <xf numFmtId="0" fontId="0" fillId="0" borderId="46" xfId="0" applyFont="1" applyBorder="1" applyAlignment="1" applyProtection="1">
      <alignment horizontal="center" vertical="center" wrapText="1"/>
      <protection locked="0"/>
    </xf>
    <xf numFmtId="0" fontId="0" fillId="0" borderId="47" xfId="0" applyFont="1" applyBorder="1" applyAlignment="1" applyProtection="1">
      <alignment horizontal="center" vertical="center" wrapText="1"/>
      <protection locked="0"/>
    </xf>
    <xf numFmtId="0" fontId="0" fillId="0" borderId="27" xfId="0" applyFont="1" applyBorder="1" applyAlignment="1" applyProtection="1">
      <alignment horizontal="center" vertical="center" wrapText="1"/>
      <protection locked="0"/>
    </xf>
    <xf numFmtId="0" fontId="0" fillId="0" borderId="44" xfId="0" applyFont="1" applyBorder="1" applyAlignment="1" applyProtection="1">
      <alignment horizontal="center" vertical="center" wrapText="1"/>
      <protection locked="0"/>
    </xf>
    <xf numFmtId="0" fontId="0" fillId="0" borderId="28" xfId="0" applyFont="1" applyBorder="1" applyAlignment="1" applyProtection="1">
      <alignment horizontal="center" vertical="center" wrapText="1"/>
      <protection locked="0"/>
    </xf>
    <xf numFmtId="0" fontId="0" fillId="0" borderId="49" xfId="0" applyFont="1" applyBorder="1" applyAlignment="1" applyProtection="1">
      <alignment horizontal="center" vertical="center" wrapText="1"/>
      <protection locked="0"/>
    </xf>
    <xf numFmtId="0" fontId="0" fillId="0" borderId="0" xfId="0" applyFont="1" applyBorder="1" applyAlignment="1" applyProtection="1">
      <alignment horizontal="center" vertical="center" wrapText="1"/>
      <protection locked="0"/>
    </xf>
    <xf numFmtId="0" fontId="0" fillId="0" borderId="50" xfId="0" applyFont="1" applyBorder="1" applyAlignment="1" applyProtection="1">
      <alignment horizontal="center" vertical="center" wrapText="1"/>
      <protection locked="0"/>
    </xf>
    <xf numFmtId="0" fontId="0" fillId="0" borderId="57" xfId="0" applyFont="1" applyBorder="1" applyAlignment="1" applyProtection="1">
      <alignment horizontal="center" vertical="center" wrapText="1"/>
      <protection locked="0"/>
    </xf>
    <xf numFmtId="0" fontId="0" fillId="0" borderId="1" xfId="0" applyFont="1" applyBorder="1" applyAlignment="1" applyProtection="1">
      <alignment horizontal="center" vertical="center" wrapText="1"/>
      <protection locked="0"/>
    </xf>
    <xf numFmtId="0" fontId="0" fillId="0" borderId="66" xfId="0" applyFont="1" applyBorder="1" applyAlignment="1" applyProtection="1">
      <alignment horizontal="center" vertical="center" wrapText="1"/>
      <protection locked="0"/>
    </xf>
    <xf numFmtId="0" fontId="0" fillId="0" borderId="59" xfId="0" applyFont="1" applyBorder="1" applyAlignment="1" applyProtection="1">
      <alignment horizontal="center" vertical="center" wrapText="1"/>
      <protection locked="0"/>
    </xf>
    <xf numFmtId="0" fontId="0" fillId="0" borderId="60" xfId="0" applyFont="1" applyBorder="1" applyAlignment="1" applyProtection="1">
      <alignment horizontal="center" vertical="center" wrapText="1"/>
      <protection locked="0"/>
    </xf>
    <xf numFmtId="0" fontId="0" fillId="0" borderId="67" xfId="0" applyFont="1" applyBorder="1" applyAlignment="1" applyProtection="1">
      <alignment horizontal="center" vertical="center" wrapText="1"/>
      <protection locked="0"/>
    </xf>
    <xf numFmtId="0" fontId="11" fillId="7" borderId="5" xfId="0" applyFont="1" applyFill="1" applyBorder="1" applyAlignment="1" applyProtection="1">
      <alignment horizontal="center" vertical="center" wrapText="1"/>
      <protection locked="0"/>
    </xf>
    <xf numFmtId="0" fontId="11" fillId="7" borderId="39" xfId="0" applyFont="1" applyFill="1" applyBorder="1" applyAlignment="1" applyProtection="1">
      <alignment horizontal="center" vertical="center" wrapText="1"/>
      <protection locked="0"/>
    </xf>
    <xf numFmtId="0" fontId="0" fillId="7" borderId="11" xfId="0" applyFont="1" applyFill="1" applyBorder="1" applyAlignment="1" applyProtection="1">
      <alignment horizontal="center" vertical="center" wrapText="1"/>
      <protection locked="0"/>
    </xf>
    <xf numFmtId="0" fontId="0" fillId="7" borderId="21" xfId="0" applyFont="1" applyFill="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7" borderId="32" xfId="0" applyFont="1" applyFill="1" applyBorder="1" applyAlignment="1" applyProtection="1">
      <alignment horizontal="center" vertical="center" wrapText="1"/>
      <protection locked="0"/>
    </xf>
    <xf numFmtId="0" fontId="0" fillId="0" borderId="37" xfId="0" applyFont="1" applyBorder="1" applyAlignment="1" applyProtection="1">
      <alignment horizontal="left" vertical="center" wrapText="1"/>
      <protection locked="0"/>
    </xf>
    <xf numFmtId="0" fontId="20" fillId="10" borderId="2" xfId="0" applyFont="1" applyFill="1" applyBorder="1" applyAlignment="1" applyProtection="1">
      <alignment horizontal="center" vertical="center"/>
      <protection locked="0"/>
    </xf>
    <xf numFmtId="0" fontId="20" fillId="10" borderId="3" xfId="0" applyFont="1" applyFill="1" applyBorder="1" applyAlignment="1" applyProtection="1">
      <alignment horizontal="center" vertical="center"/>
      <protection locked="0"/>
    </xf>
    <xf numFmtId="0" fontId="20" fillId="10" borderId="4" xfId="0" applyFont="1" applyFill="1" applyBorder="1" applyAlignment="1" applyProtection="1">
      <alignment horizontal="center" vertical="center"/>
      <protection locked="0"/>
    </xf>
    <xf numFmtId="0" fontId="20" fillId="6" borderId="7" xfId="0" applyFont="1" applyFill="1" applyBorder="1" applyAlignment="1" applyProtection="1">
      <alignment horizontal="center" vertical="center" wrapText="1"/>
      <protection locked="0"/>
    </xf>
    <xf numFmtId="0" fontId="20" fillId="6" borderId="9" xfId="0" applyFont="1" applyFill="1" applyBorder="1" applyAlignment="1" applyProtection="1">
      <alignment horizontal="center" vertical="center" wrapText="1"/>
      <protection locked="0"/>
    </xf>
    <xf numFmtId="2" fontId="20" fillId="7" borderId="5" xfId="2" applyNumberFormat="1" applyFont="1" applyFill="1" applyBorder="1" applyAlignment="1" applyProtection="1">
      <alignment horizontal="center" vertical="center"/>
    </xf>
    <xf numFmtId="2" fontId="20" fillId="7" borderId="39" xfId="2" applyNumberFormat="1" applyFont="1" applyFill="1" applyBorder="1" applyAlignment="1" applyProtection="1">
      <alignment horizontal="center" vertical="center"/>
    </xf>
    <xf numFmtId="2" fontId="20" fillId="7" borderId="10" xfId="2" applyNumberFormat="1" applyFont="1" applyFill="1" applyBorder="1" applyAlignment="1" applyProtection="1">
      <alignment horizontal="center" vertical="center"/>
    </xf>
    <xf numFmtId="2" fontId="20" fillId="7" borderId="16" xfId="2" applyNumberFormat="1" applyFont="1" applyFill="1" applyBorder="1" applyAlignment="1" applyProtection="1">
      <alignment horizontal="center" vertical="center"/>
    </xf>
    <xf numFmtId="2" fontId="20" fillId="7" borderId="35" xfId="2" applyNumberFormat="1" applyFont="1" applyFill="1" applyBorder="1" applyAlignment="1" applyProtection="1">
      <alignment horizontal="center" vertical="center"/>
    </xf>
    <xf numFmtId="2" fontId="20" fillId="7" borderId="24" xfId="2" applyNumberFormat="1" applyFont="1" applyFill="1" applyBorder="1" applyAlignment="1" applyProtection="1">
      <alignment horizontal="center" vertical="center"/>
    </xf>
    <xf numFmtId="0" fontId="20" fillId="6" borderId="8" xfId="0" applyFont="1" applyFill="1" applyBorder="1" applyAlignment="1" applyProtection="1">
      <alignment horizontal="center" vertical="center" wrapText="1"/>
      <protection locked="0"/>
    </xf>
    <xf numFmtId="0" fontId="20" fillId="6" borderId="70" xfId="0" applyFont="1" applyFill="1" applyBorder="1" applyAlignment="1" applyProtection="1">
      <alignment horizontal="center" vertical="center" wrapText="1"/>
      <protection locked="0"/>
    </xf>
    <xf numFmtId="0" fontId="20" fillId="6" borderId="2" xfId="0" applyFont="1" applyFill="1" applyBorder="1" applyAlignment="1" applyProtection="1">
      <alignment horizontal="center" vertical="center" wrapText="1"/>
      <protection locked="0"/>
    </xf>
    <xf numFmtId="0" fontId="20" fillId="6" borderId="3" xfId="0" applyFont="1" applyFill="1" applyBorder="1" applyAlignment="1" applyProtection="1">
      <alignment horizontal="center" vertical="center" wrapText="1"/>
      <protection locked="0"/>
    </xf>
    <xf numFmtId="0" fontId="20" fillId="6" borderId="4" xfId="0" applyFont="1" applyFill="1" applyBorder="1" applyAlignment="1" applyProtection="1">
      <alignment horizontal="center" vertical="center" wrapText="1"/>
      <protection locked="0"/>
    </xf>
    <xf numFmtId="2" fontId="20" fillId="8" borderId="5" xfId="0" applyNumberFormat="1" applyFont="1" applyFill="1" applyBorder="1" applyAlignment="1" applyProtection="1">
      <alignment horizontal="center" vertical="center"/>
    </xf>
    <xf numFmtId="2" fontId="20" fillId="8" borderId="39" xfId="0" applyNumberFormat="1" applyFont="1" applyFill="1" applyBorder="1" applyAlignment="1" applyProtection="1">
      <alignment horizontal="center" vertical="center"/>
    </xf>
    <xf numFmtId="2" fontId="20" fillId="8" borderId="10" xfId="0" applyNumberFormat="1" applyFont="1" applyFill="1" applyBorder="1" applyAlignment="1" applyProtection="1">
      <alignment horizontal="center" vertical="center"/>
    </xf>
    <xf numFmtId="2" fontId="20" fillId="8" borderId="16" xfId="0" applyNumberFormat="1" applyFont="1" applyFill="1" applyBorder="1" applyAlignment="1" applyProtection="1">
      <alignment horizontal="center" vertical="center"/>
    </xf>
    <xf numFmtId="2" fontId="20" fillId="8" borderId="35" xfId="0" applyNumberFormat="1" applyFont="1" applyFill="1" applyBorder="1" applyAlignment="1" applyProtection="1">
      <alignment horizontal="center" vertical="center"/>
    </xf>
    <xf numFmtId="2" fontId="20" fillId="8" borderId="24" xfId="0" applyNumberFormat="1" applyFont="1" applyFill="1" applyBorder="1" applyAlignment="1" applyProtection="1">
      <alignment horizontal="center" vertical="center"/>
    </xf>
    <xf numFmtId="0" fontId="21" fillId="0" borderId="11" xfId="0" applyFont="1" applyBorder="1" applyAlignment="1" applyProtection="1">
      <alignment horizontal="center" vertical="center"/>
    </xf>
    <xf numFmtId="0" fontId="21" fillId="0" borderId="34" xfId="0" applyFont="1" applyBorder="1" applyAlignment="1" applyProtection="1">
      <alignment horizontal="center" vertical="center"/>
    </xf>
    <xf numFmtId="164" fontId="13" fillId="0" borderId="38" xfId="2" applyNumberFormat="1" applyFont="1" applyFill="1" applyBorder="1" applyAlignment="1" applyProtection="1">
      <alignment horizontal="center" vertical="center"/>
    </xf>
    <xf numFmtId="164" fontId="13" fillId="0" borderId="6" xfId="2" applyNumberFormat="1" applyFont="1" applyFill="1" applyBorder="1" applyAlignment="1" applyProtection="1">
      <alignment horizontal="center" vertical="center"/>
    </xf>
    <xf numFmtId="164" fontId="13" fillId="0" borderId="15" xfId="2" applyNumberFormat="1" applyFont="1" applyFill="1" applyBorder="1" applyAlignment="1" applyProtection="1">
      <alignment horizontal="center" vertical="center"/>
    </xf>
    <xf numFmtId="164" fontId="13" fillId="0" borderId="11" xfId="2" applyNumberFormat="1" applyFont="1" applyFill="1" applyBorder="1" applyAlignment="1" applyProtection="1">
      <alignment horizontal="center" vertical="center"/>
    </xf>
    <xf numFmtId="0" fontId="21" fillId="0" borderId="5" xfId="0" applyFont="1" applyBorder="1" applyAlignment="1" applyProtection="1">
      <alignment horizontal="left" vertical="center"/>
      <protection locked="0"/>
    </xf>
    <xf numFmtId="0" fontId="21" fillId="0" borderId="38" xfId="0" applyFont="1" applyBorder="1" applyAlignment="1" applyProtection="1">
      <alignment horizontal="left" vertical="center"/>
      <protection locked="0"/>
    </xf>
    <xf numFmtId="0" fontId="21" fillId="0" borderId="39" xfId="0" applyFont="1" applyBorder="1" applyAlignment="1" applyProtection="1">
      <alignment horizontal="left" vertical="center"/>
      <protection locked="0"/>
    </xf>
    <xf numFmtId="0" fontId="21" fillId="0" borderId="10" xfId="0" applyFont="1" applyBorder="1" applyAlignment="1" applyProtection="1">
      <alignment horizontal="left" vertical="center"/>
      <protection locked="0"/>
    </xf>
    <xf numFmtId="0" fontId="21" fillId="0" borderId="15" xfId="0" applyFont="1" applyBorder="1" applyAlignment="1" applyProtection="1">
      <alignment horizontal="left" vertical="center"/>
      <protection locked="0"/>
    </xf>
    <xf numFmtId="0" fontId="21" fillId="0" borderId="16" xfId="0" applyFont="1" applyBorder="1" applyAlignment="1" applyProtection="1">
      <alignment horizontal="left" vertical="center"/>
      <protection locked="0"/>
    </xf>
    <xf numFmtId="0" fontId="21" fillId="0" borderId="38" xfId="0" applyFont="1" applyBorder="1" applyAlignment="1" applyProtection="1">
      <alignment horizontal="center" vertical="center"/>
    </xf>
    <xf numFmtId="0" fontId="21" fillId="0" borderId="15" xfId="0" applyFont="1" applyBorder="1" applyAlignment="1" applyProtection="1">
      <alignment horizontal="center" vertical="center"/>
    </xf>
    <xf numFmtId="0" fontId="20" fillId="6" borderId="69" xfId="0" applyFont="1" applyFill="1" applyBorder="1" applyAlignment="1" applyProtection="1">
      <alignment horizontal="center" vertical="center" wrapText="1"/>
      <protection locked="0"/>
    </xf>
    <xf numFmtId="0" fontId="21" fillId="0" borderId="37" xfId="0" applyFont="1" applyBorder="1" applyAlignment="1" applyProtection="1">
      <alignment horizontal="center" vertical="center"/>
    </xf>
    <xf numFmtId="0" fontId="20" fillId="6" borderId="31" xfId="0" applyFont="1" applyFill="1" applyBorder="1" applyAlignment="1" applyProtection="1">
      <alignment horizontal="center" vertical="center" wrapText="1"/>
      <protection locked="0"/>
    </xf>
    <xf numFmtId="0" fontId="20" fillId="6" borderId="30" xfId="0" applyFont="1" applyFill="1" applyBorder="1" applyAlignment="1" applyProtection="1">
      <alignment horizontal="center" vertical="center" wrapText="1"/>
      <protection locked="0"/>
    </xf>
    <xf numFmtId="0" fontId="21" fillId="0" borderId="20" xfId="0" applyFont="1" applyBorder="1" applyAlignment="1" applyProtection="1">
      <alignment horizontal="left" vertical="center"/>
      <protection locked="0"/>
    </xf>
    <xf numFmtId="0" fontId="21" fillId="0" borderId="13" xfId="0" applyFont="1" applyBorder="1" applyAlignment="1" applyProtection="1">
      <alignment horizontal="left" vertical="center"/>
      <protection locked="0"/>
    </xf>
    <xf numFmtId="0" fontId="21" fillId="0" borderId="14" xfId="0" applyFont="1" applyBorder="1" applyAlignment="1" applyProtection="1">
      <alignment horizontal="left" vertical="center"/>
      <protection locked="0"/>
    </xf>
    <xf numFmtId="0" fontId="20" fillId="0" borderId="35" xfId="0" applyFont="1" applyBorder="1" applyAlignment="1" applyProtection="1">
      <alignment horizontal="left" vertical="center"/>
      <protection locked="0"/>
    </xf>
    <xf numFmtId="0" fontId="20" fillId="0" borderId="23" xfId="0" applyFont="1" applyBorder="1" applyAlignment="1" applyProtection="1">
      <alignment horizontal="left" vertical="center"/>
      <protection locked="0"/>
    </xf>
    <xf numFmtId="0" fontId="20" fillId="0" borderId="24" xfId="0" applyFont="1" applyBorder="1" applyAlignment="1" applyProtection="1">
      <alignment horizontal="left" vertical="center"/>
      <protection locked="0"/>
    </xf>
    <xf numFmtId="0" fontId="21" fillId="0" borderId="45" xfId="0" applyFont="1" applyBorder="1" applyAlignment="1" applyProtection="1">
      <alignment horizontal="center" vertical="center"/>
    </xf>
    <xf numFmtId="0" fontId="21" fillId="0" borderId="69" xfId="0" applyFont="1" applyBorder="1" applyAlignment="1" applyProtection="1">
      <alignment horizontal="center" vertical="center"/>
    </xf>
    <xf numFmtId="0" fontId="21" fillId="0" borderId="49" xfId="0" applyFont="1" applyBorder="1" applyAlignment="1" applyProtection="1">
      <alignment horizontal="center" vertical="center"/>
    </xf>
    <xf numFmtId="0" fontId="21" fillId="0" borderId="41" xfId="0" applyFont="1" applyBorder="1" applyAlignment="1" applyProtection="1">
      <alignment horizontal="center" vertical="center"/>
    </xf>
    <xf numFmtId="0" fontId="21" fillId="0" borderId="57" xfId="0" applyFont="1" applyBorder="1" applyAlignment="1" applyProtection="1">
      <alignment horizontal="center" vertical="center"/>
    </xf>
    <xf numFmtId="0" fontId="21" fillId="0" borderId="33" xfId="0" applyFont="1" applyBorder="1" applyAlignment="1" applyProtection="1">
      <alignment horizontal="center" vertical="center"/>
    </xf>
    <xf numFmtId="0" fontId="21" fillId="0" borderId="70" xfId="0" applyFont="1" applyBorder="1" applyAlignment="1" applyProtection="1">
      <alignment horizontal="center" vertical="center"/>
    </xf>
    <xf numFmtId="0" fontId="21" fillId="0" borderId="71" xfId="0" applyFont="1" applyBorder="1" applyAlignment="1" applyProtection="1">
      <alignment horizontal="center" vertical="center"/>
    </xf>
    <xf numFmtId="0" fontId="21" fillId="0" borderId="32" xfId="0" applyFont="1" applyBorder="1" applyAlignment="1" applyProtection="1">
      <alignment horizontal="center" vertical="center"/>
    </xf>
    <xf numFmtId="2" fontId="13" fillId="0" borderId="70" xfId="0" applyNumberFormat="1" applyFont="1" applyBorder="1" applyAlignment="1" applyProtection="1">
      <alignment horizontal="center" vertical="center"/>
    </xf>
    <xf numFmtId="2" fontId="13" fillId="0" borderId="47" xfId="0" applyNumberFormat="1" applyFont="1" applyBorder="1" applyAlignment="1" applyProtection="1">
      <alignment horizontal="center" vertical="center"/>
    </xf>
    <xf numFmtId="2" fontId="13" fillId="0" borderId="71" xfId="0" applyNumberFormat="1" applyFont="1" applyBorder="1" applyAlignment="1" applyProtection="1">
      <alignment horizontal="center" vertical="center"/>
    </xf>
    <xf numFmtId="2" fontId="13" fillId="0" borderId="50" xfId="0" applyNumberFormat="1" applyFont="1" applyBorder="1" applyAlignment="1" applyProtection="1">
      <alignment horizontal="center" vertical="center"/>
    </xf>
    <xf numFmtId="2" fontId="13" fillId="0" borderId="32" xfId="0" applyNumberFormat="1" applyFont="1" applyBorder="1" applyAlignment="1" applyProtection="1">
      <alignment horizontal="center" vertical="center"/>
    </xf>
    <xf numFmtId="2" fontId="13" fillId="0" borderId="66" xfId="0" applyNumberFormat="1" applyFont="1" applyBorder="1" applyAlignment="1" applyProtection="1">
      <alignment horizontal="center" vertical="center"/>
    </xf>
    <xf numFmtId="0" fontId="21" fillId="0" borderId="48" xfId="0" applyFont="1" applyBorder="1" applyAlignment="1" applyProtection="1">
      <alignment horizontal="center" vertical="center"/>
    </xf>
    <xf numFmtId="164" fontId="13" fillId="0" borderId="23" xfId="2" applyNumberFormat="1" applyFont="1" applyFill="1" applyBorder="1" applyAlignment="1" applyProtection="1">
      <alignment horizontal="center" vertical="center"/>
    </xf>
    <xf numFmtId="164" fontId="13" fillId="0" borderId="21" xfId="2" applyNumberFormat="1" applyFont="1" applyFill="1" applyBorder="1" applyAlignment="1" applyProtection="1">
      <alignment horizontal="center" vertical="center"/>
    </xf>
    <xf numFmtId="9" fontId="20" fillId="10" borderId="25" xfId="2" applyFont="1" applyFill="1" applyBorder="1" applyAlignment="1" applyProtection="1">
      <alignment horizontal="center" vertical="center"/>
      <protection locked="0"/>
    </xf>
    <xf numFmtId="9" fontId="20" fillId="10" borderId="29" xfId="2" applyFont="1" applyFill="1" applyBorder="1" applyAlignment="1" applyProtection="1">
      <alignment horizontal="center" vertical="center"/>
      <protection locked="0"/>
    </xf>
    <xf numFmtId="9" fontId="20" fillId="10" borderId="26" xfId="2" applyFont="1" applyFill="1" applyBorder="1" applyAlignment="1" applyProtection="1">
      <alignment horizontal="center" vertical="center"/>
      <protection locked="0"/>
    </xf>
    <xf numFmtId="0" fontId="20" fillId="0" borderId="23" xfId="0" applyFont="1" applyBorder="1" applyAlignment="1" applyProtection="1">
      <alignment horizontal="center" vertical="center"/>
    </xf>
    <xf numFmtId="0" fontId="20" fillId="0" borderId="36" xfId="0" applyFont="1" applyBorder="1" applyAlignment="1" applyProtection="1">
      <alignment horizontal="center" vertical="center"/>
    </xf>
    <xf numFmtId="0" fontId="21" fillId="0" borderId="10" xfId="0" applyFont="1" applyBorder="1" applyAlignment="1" applyProtection="1">
      <alignment horizontal="left" vertical="center" wrapText="1"/>
      <protection locked="0"/>
    </xf>
    <xf numFmtId="0" fontId="21" fillId="0" borderId="15" xfId="0" applyFont="1" applyBorder="1" applyAlignment="1" applyProtection="1">
      <alignment horizontal="left" vertical="center" wrapText="1"/>
      <protection locked="0"/>
    </xf>
    <xf numFmtId="0" fontId="21" fillId="0" borderId="16" xfId="0" applyFont="1" applyBorder="1" applyAlignment="1" applyProtection="1">
      <alignment horizontal="left" vertical="center" wrapText="1"/>
      <protection locked="0"/>
    </xf>
    <xf numFmtId="164" fontId="13" fillId="0" borderId="6" xfId="2" applyNumberFormat="1" applyFont="1" applyBorder="1" applyAlignment="1" applyProtection="1">
      <alignment horizontal="center" vertical="center"/>
    </xf>
    <xf numFmtId="164" fontId="13" fillId="0" borderId="56" xfId="2" applyNumberFormat="1" applyFont="1" applyBorder="1" applyAlignment="1" applyProtection="1">
      <alignment horizontal="center" vertical="center"/>
    </xf>
    <xf numFmtId="164" fontId="13" fillId="0" borderId="11" xfId="2" applyNumberFormat="1" applyFont="1" applyBorder="1" applyAlignment="1" applyProtection="1">
      <alignment horizontal="center" vertical="center"/>
    </xf>
    <xf numFmtId="164" fontId="13" fillId="0" borderId="48" xfId="2" applyNumberFormat="1" applyFont="1" applyBorder="1" applyAlignment="1" applyProtection="1">
      <alignment horizontal="center" vertical="center"/>
    </xf>
    <xf numFmtId="164" fontId="13" fillId="0" borderId="21" xfId="2" applyNumberFormat="1" applyFont="1" applyBorder="1" applyAlignment="1" applyProtection="1">
      <alignment horizontal="center" vertical="center"/>
    </xf>
    <xf numFmtId="164" fontId="13" fillId="0" borderId="63" xfId="2" applyNumberFormat="1" applyFont="1" applyBorder="1" applyAlignment="1" applyProtection="1">
      <alignment horizontal="center" vertical="center"/>
    </xf>
    <xf numFmtId="0" fontId="20" fillId="0" borderId="53" xfId="0" applyFont="1" applyBorder="1" applyAlignment="1" applyProtection="1">
      <alignment horizontal="center" vertical="center"/>
    </xf>
    <xf numFmtId="0" fontId="20" fillId="0" borderId="18" xfId="0" applyFont="1" applyBorder="1" applyAlignment="1" applyProtection="1">
      <alignment horizontal="center" vertical="center"/>
    </xf>
    <xf numFmtId="0" fontId="21" fillId="0" borderId="0" xfId="0" applyFont="1" applyBorder="1" applyAlignment="1" applyProtection="1">
      <alignment horizontal="center" vertical="center"/>
      <protection locked="0"/>
    </xf>
    <xf numFmtId="0" fontId="28" fillId="8" borderId="25" xfId="0" applyFont="1" applyFill="1" applyBorder="1" applyAlignment="1" applyProtection="1">
      <alignment horizontal="center" vertical="center"/>
      <protection locked="0"/>
    </xf>
    <xf numFmtId="0" fontId="28" fillId="8" borderId="29" xfId="0" applyFont="1" applyFill="1" applyBorder="1" applyAlignment="1" applyProtection="1">
      <alignment horizontal="center" vertical="center"/>
      <protection locked="0"/>
    </xf>
    <xf numFmtId="0" fontId="28" fillId="8" borderId="26" xfId="0" applyFont="1" applyFill="1" applyBorder="1" applyAlignment="1" applyProtection="1">
      <alignment horizontal="center" vertical="center"/>
      <protection locked="0"/>
    </xf>
    <xf numFmtId="0" fontId="27" fillId="4" borderId="25" xfId="0" applyFont="1" applyFill="1" applyBorder="1" applyAlignment="1" applyProtection="1">
      <alignment horizontal="center" vertical="center"/>
      <protection locked="0"/>
    </xf>
    <xf numFmtId="0" fontId="27" fillId="4" borderId="29" xfId="0" applyFont="1" applyFill="1" applyBorder="1" applyAlignment="1" applyProtection="1">
      <alignment horizontal="center" vertical="center"/>
      <protection locked="0"/>
    </xf>
    <xf numFmtId="0" fontId="27" fillId="4" borderId="26" xfId="0" applyFont="1" applyFill="1" applyBorder="1" applyAlignment="1" applyProtection="1">
      <alignment horizontal="center" vertical="center"/>
      <protection locked="0"/>
    </xf>
    <xf numFmtId="0" fontId="27" fillId="9" borderId="25" xfId="0" applyFont="1" applyFill="1" applyBorder="1" applyAlignment="1" applyProtection="1">
      <alignment horizontal="center" vertical="center"/>
      <protection locked="0"/>
    </xf>
    <xf numFmtId="0" fontId="27" fillId="9" borderId="29" xfId="0" applyFont="1" applyFill="1" applyBorder="1" applyAlignment="1" applyProtection="1">
      <alignment horizontal="center" vertical="center"/>
      <protection locked="0"/>
    </xf>
    <xf numFmtId="0" fontId="27" fillId="9" borderId="26" xfId="0" applyFont="1" applyFill="1" applyBorder="1" applyAlignment="1" applyProtection="1">
      <alignment horizontal="center" vertical="center"/>
      <protection locked="0"/>
    </xf>
    <xf numFmtId="2" fontId="10" fillId="0" borderId="0" xfId="0" applyNumberFormat="1" applyFont="1" applyBorder="1" applyAlignment="1" applyProtection="1">
      <alignment horizontal="center" vertical="center"/>
    </xf>
    <xf numFmtId="0" fontId="10" fillId="0" borderId="0" xfId="0" applyFont="1" applyBorder="1" applyAlignment="1" applyProtection="1">
      <alignment horizontal="center" vertical="center"/>
    </xf>
    <xf numFmtId="2" fontId="13" fillId="0" borderId="13" xfId="0" applyNumberFormat="1" applyFont="1" applyBorder="1" applyAlignment="1" applyProtection="1">
      <alignment horizontal="center" vertical="center"/>
    </xf>
    <xf numFmtId="0" fontId="20" fillId="0" borderId="17" xfId="0" applyFont="1" applyBorder="1" applyAlignment="1" applyProtection="1">
      <alignment horizontal="left" vertical="center"/>
      <protection locked="0"/>
    </xf>
    <xf numFmtId="0" fontId="20" fillId="0" borderId="18" xfId="0" applyFont="1" applyBorder="1" applyAlignment="1" applyProtection="1">
      <alignment horizontal="left" vertical="center"/>
      <protection locked="0"/>
    </xf>
    <xf numFmtId="0" fontId="20" fillId="0" borderId="19" xfId="0" applyFont="1" applyBorder="1" applyAlignment="1" applyProtection="1">
      <alignment horizontal="left" vertical="center"/>
      <protection locked="0"/>
    </xf>
    <xf numFmtId="0" fontId="21" fillId="0" borderId="20" xfId="0" applyFont="1" applyBorder="1" applyAlignment="1" applyProtection="1">
      <alignment horizontal="center" vertical="center"/>
    </xf>
    <xf numFmtId="0" fontId="21" fillId="0" borderId="13" xfId="0" applyFont="1" applyBorder="1" applyAlignment="1" applyProtection="1">
      <alignment horizontal="center" vertical="center"/>
    </xf>
    <xf numFmtId="0" fontId="21" fillId="0" borderId="10" xfId="0" applyFont="1" applyBorder="1" applyAlignment="1" applyProtection="1">
      <alignment horizontal="center" vertical="center"/>
    </xf>
    <xf numFmtId="0" fontId="20" fillId="10" borderId="25" xfId="0" applyFont="1" applyFill="1" applyBorder="1" applyAlignment="1" applyProtection="1">
      <alignment horizontal="center" vertical="center"/>
      <protection locked="0"/>
    </xf>
    <xf numFmtId="0" fontId="20" fillId="10" borderId="29" xfId="0" applyFont="1" applyFill="1" applyBorder="1" applyAlignment="1" applyProtection="1">
      <alignment horizontal="center" vertical="center"/>
      <protection locked="0"/>
    </xf>
    <xf numFmtId="0" fontId="20" fillId="10" borderId="26" xfId="0" applyFont="1" applyFill="1" applyBorder="1" applyAlignment="1" applyProtection="1">
      <alignment horizontal="center" vertical="center"/>
      <protection locked="0"/>
    </xf>
    <xf numFmtId="0" fontId="27" fillId="0" borderId="25" xfId="0" applyFont="1" applyBorder="1" applyAlignment="1" applyProtection="1">
      <alignment horizontal="center" vertical="center"/>
      <protection locked="0"/>
    </xf>
    <xf numFmtId="0" fontId="27" fillId="0" borderId="29" xfId="0" applyFont="1" applyBorder="1" applyAlignment="1" applyProtection="1">
      <alignment horizontal="center" vertical="center"/>
      <protection locked="0"/>
    </xf>
    <xf numFmtId="0" fontId="27" fillId="0" borderId="26" xfId="0" applyFont="1" applyBorder="1" applyAlignment="1" applyProtection="1">
      <alignment horizontal="center" vertical="center"/>
      <protection locked="0"/>
    </xf>
    <xf numFmtId="2" fontId="20" fillId="7" borderId="5" xfId="0" applyNumberFormat="1" applyFont="1" applyFill="1" applyBorder="1" applyAlignment="1" applyProtection="1">
      <alignment horizontal="center" vertical="center"/>
    </xf>
    <xf numFmtId="2" fontId="20" fillId="7" borderId="39" xfId="0" applyNumberFormat="1" applyFont="1" applyFill="1" applyBorder="1" applyAlignment="1" applyProtection="1">
      <alignment horizontal="center" vertical="center"/>
    </xf>
    <xf numFmtId="2" fontId="20" fillId="7" borderId="10" xfId="0" applyNumberFormat="1" applyFont="1" applyFill="1" applyBorder="1" applyAlignment="1" applyProtection="1">
      <alignment horizontal="center" vertical="center"/>
    </xf>
    <xf numFmtId="2" fontId="20" fillId="7" borderId="16" xfId="0" applyNumberFormat="1" applyFont="1" applyFill="1" applyBorder="1" applyAlignment="1" applyProtection="1">
      <alignment horizontal="center" vertical="center"/>
    </xf>
    <xf numFmtId="2" fontId="20" fillId="7" borderId="17" xfId="0" applyNumberFormat="1" applyFont="1" applyFill="1" applyBorder="1" applyAlignment="1" applyProtection="1">
      <alignment horizontal="center" vertical="center"/>
    </xf>
    <xf numFmtId="2" fontId="20" fillId="7" borderId="19" xfId="0" applyNumberFormat="1" applyFont="1" applyFill="1" applyBorder="1" applyAlignment="1" applyProtection="1">
      <alignment horizontal="center" vertical="center"/>
    </xf>
    <xf numFmtId="2" fontId="13" fillId="0" borderId="38" xfId="0" applyNumberFormat="1" applyFont="1" applyBorder="1" applyAlignment="1" applyProtection="1">
      <alignment horizontal="center" vertical="center"/>
    </xf>
    <xf numFmtId="2" fontId="13" fillId="0" borderId="6" xfId="0" applyNumberFormat="1" applyFont="1" applyBorder="1" applyAlignment="1" applyProtection="1">
      <alignment horizontal="center" vertical="center"/>
    </xf>
    <xf numFmtId="2" fontId="13" fillId="0" borderId="8" xfId="0" applyNumberFormat="1" applyFont="1" applyBorder="1" applyAlignment="1" applyProtection="1">
      <alignment horizontal="center" vertical="center"/>
    </xf>
    <xf numFmtId="0" fontId="21" fillId="0" borderId="20" xfId="0" applyFont="1" applyBorder="1" applyAlignment="1" applyProtection="1">
      <alignment vertical="center"/>
      <protection locked="0"/>
    </xf>
    <xf numFmtId="0" fontId="21" fillId="0" borderId="13" xfId="0" applyFont="1" applyBorder="1" applyAlignment="1" applyProtection="1">
      <alignment vertical="center"/>
      <protection locked="0"/>
    </xf>
    <xf numFmtId="0" fontId="21" fillId="0" borderId="14" xfId="0" applyFont="1" applyBorder="1" applyAlignment="1" applyProtection="1">
      <alignment vertical="center"/>
      <protection locked="0"/>
    </xf>
    <xf numFmtId="0" fontId="20" fillId="0" borderId="35" xfId="0" applyFont="1" applyBorder="1" applyAlignment="1" applyProtection="1">
      <alignment vertical="center"/>
      <protection locked="0"/>
    </xf>
    <xf numFmtId="0" fontId="20" fillId="0" borderId="23" xfId="0" applyFont="1" applyBorder="1" applyAlignment="1" applyProtection="1">
      <alignment vertical="center"/>
      <protection locked="0"/>
    </xf>
    <xf numFmtId="0" fontId="20" fillId="0" borderId="24" xfId="0" applyFont="1" applyBorder="1" applyAlignment="1" applyProtection="1">
      <alignment vertical="center"/>
      <protection locked="0"/>
    </xf>
    <xf numFmtId="0" fontId="21" fillId="0" borderId="1" xfId="0" applyFont="1" applyFill="1" applyBorder="1" applyAlignment="1" applyProtection="1">
      <alignment horizontal="center" vertical="center"/>
    </xf>
    <xf numFmtId="0" fontId="21" fillId="0" borderId="33" xfId="0" applyFont="1" applyFill="1" applyBorder="1" applyAlignment="1" applyProtection="1">
      <alignment horizontal="center" vertical="center"/>
    </xf>
    <xf numFmtId="0" fontId="20" fillId="0" borderId="60" xfId="0" applyFont="1" applyBorder="1" applyAlignment="1" applyProtection="1">
      <alignment horizontal="center" vertical="center"/>
    </xf>
    <xf numFmtId="0" fontId="21" fillId="0" borderId="32" xfId="0" applyFont="1" applyFill="1" applyBorder="1" applyAlignment="1" applyProtection="1">
      <alignment horizontal="center" vertical="center"/>
    </xf>
    <xf numFmtId="0" fontId="20" fillId="0" borderId="54" xfId="0" applyFont="1" applyBorder="1" applyAlignment="1" applyProtection="1">
      <alignment horizontal="center" vertical="center"/>
    </xf>
    <xf numFmtId="2" fontId="13" fillId="0" borderId="1" xfId="0" applyNumberFormat="1" applyFont="1" applyBorder="1" applyAlignment="1" applyProtection="1">
      <alignment horizontal="center" vertical="center"/>
    </xf>
    <xf numFmtId="2" fontId="13" fillId="0" borderId="54" xfId="0" applyNumberFormat="1" applyFont="1" applyBorder="1" applyAlignment="1" applyProtection="1">
      <alignment horizontal="center" vertical="center"/>
    </xf>
    <xf numFmtId="2" fontId="13" fillId="0" borderId="60" xfId="0" applyNumberFormat="1" applyFont="1" applyBorder="1" applyAlignment="1" applyProtection="1">
      <alignment horizontal="center" vertical="center"/>
    </xf>
    <xf numFmtId="2" fontId="20" fillId="8" borderId="49" xfId="0" applyNumberFormat="1" applyFont="1" applyFill="1" applyBorder="1" applyAlignment="1" applyProtection="1">
      <alignment horizontal="center" vertical="center"/>
    </xf>
    <xf numFmtId="2" fontId="20" fillId="8" borderId="50" xfId="0" applyNumberFormat="1" applyFont="1" applyFill="1" applyBorder="1" applyAlignment="1" applyProtection="1">
      <alignment horizontal="center" vertical="center"/>
    </xf>
    <xf numFmtId="2" fontId="20" fillId="8" borderId="27" xfId="0" applyNumberFormat="1" applyFont="1" applyFill="1" applyBorder="1" applyAlignment="1" applyProtection="1">
      <alignment horizontal="center" vertical="center"/>
    </xf>
    <xf numFmtId="2" fontId="20" fillId="8" borderId="28" xfId="0" applyNumberFormat="1" applyFont="1" applyFill="1" applyBorder="1" applyAlignment="1" applyProtection="1">
      <alignment horizontal="center" vertical="center"/>
    </xf>
    <xf numFmtId="2" fontId="13" fillId="0" borderId="42" xfId="0" applyNumberFormat="1" applyFont="1" applyBorder="1" applyAlignment="1" applyProtection="1">
      <alignment horizontal="center" vertical="center"/>
    </xf>
    <xf numFmtId="0" fontId="20" fillId="0" borderId="17" xfId="0" applyFont="1" applyBorder="1" applyAlignment="1" applyProtection="1">
      <alignment horizontal="center" vertical="center"/>
    </xf>
    <xf numFmtId="2" fontId="13" fillId="0" borderId="14" xfId="0" applyNumberFormat="1" applyFont="1" applyBorder="1" applyAlignment="1" applyProtection="1">
      <alignment horizontal="center" vertical="center"/>
    </xf>
    <xf numFmtId="2" fontId="13" fillId="0" borderId="43" xfId="0" applyNumberFormat="1" applyFont="1" applyBorder="1" applyAlignment="1" applyProtection="1">
      <alignment horizontal="center" vertical="center"/>
    </xf>
    <xf numFmtId="2" fontId="20" fillId="9" borderId="49" xfId="0" applyNumberFormat="1" applyFont="1" applyFill="1" applyBorder="1" applyAlignment="1" applyProtection="1">
      <alignment horizontal="center" vertical="center"/>
    </xf>
    <xf numFmtId="2" fontId="20" fillId="9" borderId="50" xfId="0" applyNumberFormat="1" applyFont="1" applyFill="1" applyBorder="1" applyAlignment="1" applyProtection="1">
      <alignment horizontal="center" vertical="center"/>
    </xf>
    <xf numFmtId="2" fontId="20" fillId="9" borderId="27" xfId="0" applyNumberFormat="1" applyFont="1" applyFill="1" applyBorder="1" applyAlignment="1" applyProtection="1">
      <alignment horizontal="center" vertical="center"/>
    </xf>
    <xf numFmtId="2" fontId="20" fillId="9" borderId="28" xfId="0" applyNumberFormat="1" applyFont="1" applyFill="1" applyBorder="1" applyAlignment="1" applyProtection="1">
      <alignment horizontal="center" vertical="center"/>
    </xf>
    <xf numFmtId="0" fontId="21" fillId="0" borderId="18" xfId="0" applyFont="1" applyBorder="1" applyAlignment="1" applyProtection="1">
      <alignment horizontal="center" vertical="center"/>
    </xf>
    <xf numFmtId="0" fontId="21" fillId="0" borderId="17" xfId="0" applyFont="1" applyBorder="1" applyAlignment="1" applyProtection="1">
      <alignment horizontal="left" vertical="center"/>
      <protection locked="0"/>
    </xf>
    <xf numFmtId="0" fontId="21" fillId="0" borderId="18" xfId="0" applyFont="1" applyBorder="1" applyAlignment="1" applyProtection="1">
      <alignment horizontal="left" vertical="center"/>
      <protection locked="0"/>
    </xf>
    <xf numFmtId="0" fontId="20" fillId="0" borderId="2" xfId="0" applyFont="1" applyBorder="1" applyAlignment="1" applyProtection="1">
      <alignment horizontal="center" vertical="center"/>
      <protection locked="0"/>
    </xf>
    <xf numFmtId="0" fontId="20" fillId="0" borderId="3" xfId="0" applyFont="1" applyBorder="1" applyAlignment="1" applyProtection="1">
      <alignment horizontal="center" vertical="center"/>
      <protection locked="0"/>
    </xf>
    <xf numFmtId="0" fontId="20" fillId="6" borderId="45" xfId="0" applyFont="1" applyFill="1" applyBorder="1" applyAlignment="1" applyProtection="1">
      <alignment horizontal="center" vertical="center" wrapText="1"/>
      <protection locked="0"/>
    </xf>
    <xf numFmtId="0" fontId="20" fillId="6" borderId="46" xfId="0" applyFont="1" applyFill="1" applyBorder="1" applyAlignment="1" applyProtection="1">
      <alignment horizontal="center" vertical="center" wrapText="1"/>
      <protection locked="0"/>
    </xf>
    <xf numFmtId="0" fontId="20" fillId="6" borderId="47" xfId="0" applyFont="1" applyFill="1" applyBorder="1" applyAlignment="1" applyProtection="1">
      <alignment horizontal="center" vertical="center" wrapText="1"/>
      <protection locked="0"/>
    </xf>
    <xf numFmtId="2" fontId="22" fillId="0" borderId="5" xfId="0" applyNumberFormat="1" applyFont="1" applyBorder="1" applyAlignment="1" applyProtection="1">
      <alignment horizontal="center" vertical="center"/>
    </xf>
    <xf numFmtId="2" fontId="22" fillId="0" borderId="38" xfId="0" applyNumberFormat="1" applyFont="1" applyBorder="1" applyAlignment="1" applyProtection="1">
      <alignment horizontal="center" vertical="center"/>
    </xf>
    <xf numFmtId="2" fontId="22" fillId="0" borderId="39" xfId="0" applyNumberFormat="1" applyFont="1" applyBorder="1" applyAlignment="1" applyProtection="1">
      <alignment horizontal="center" vertical="center"/>
    </xf>
    <xf numFmtId="2" fontId="22" fillId="0" borderId="10" xfId="0" applyNumberFormat="1" applyFont="1" applyBorder="1" applyAlignment="1" applyProtection="1">
      <alignment horizontal="center" vertical="center"/>
    </xf>
    <xf numFmtId="2" fontId="22" fillId="0" borderId="15" xfId="0" applyNumberFormat="1" applyFont="1" applyBorder="1" applyAlignment="1" applyProtection="1">
      <alignment horizontal="center" vertical="center"/>
    </xf>
    <xf numFmtId="2" fontId="22" fillId="0" borderId="16" xfId="0" applyNumberFormat="1" applyFont="1" applyBorder="1" applyAlignment="1" applyProtection="1">
      <alignment horizontal="center" vertical="center"/>
    </xf>
    <xf numFmtId="2" fontId="22" fillId="0" borderId="35" xfId="0" applyNumberFormat="1" applyFont="1" applyBorder="1" applyAlignment="1" applyProtection="1">
      <alignment horizontal="center" vertical="center"/>
    </xf>
    <xf numFmtId="2" fontId="22" fillId="0" borderId="23" xfId="0" applyNumberFormat="1" applyFont="1" applyBorder="1" applyAlignment="1" applyProtection="1">
      <alignment horizontal="center" vertical="center"/>
    </xf>
    <xf numFmtId="2" fontId="22" fillId="0" borderId="24" xfId="0" applyNumberFormat="1" applyFont="1" applyBorder="1" applyAlignment="1" applyProtection="1">
      <alignment horizontal="center" vertical="center"/>
    </xf>
    <xf numFmtId="0" fontId="13" fillId="0" borderId="38" xfId="0" applyFont="1" applyBorder="1" applyAlignment="1" applyProtection="1">
      <alignment horizontal="center" vertical="center"/>
    </xf>
    <xf numFmtId="0" fontId="13" fillId="0" borderId="6" xfId="0" applyFont="1" applyBorder="1" applyAlignment="1" applyProtection="1">
      <alignment horizontal="center" vertical="center"/>
    </xf>
    <xf numFmtId="2" fontId="13" fillId="0" borderId="15" xfId="0" applyNumberFormat="1" applyFont="1" applyBorder="1" applyAlignment="1" applyProtection="1">
      <alignment horizontal="center" vertical="center"/>
    </xf>
    <xf numFmtId="0" fontId="13" fillId="0" borderId="15" xfId="0" applyFont="1" applyBorder="1" applyAlignment="1" applyProtection="1">
      <alignment horizontal="center" vertical="center"/>
    </xf>
    <xf numFmtId="0" fontId="13" fillId="0" borderId="11" xfId="0" applyFont="1" applyBorder="1" applyAlignment="1" applyProtection="1">
      <alignment horizontal="center" vertical="center"/>
    </xf>
    <xf numFmtId="2" fontId="13" fillId="0" borderId="18" xfId="0" applyNumberFormat="1" applyFont="1" applyBorder="1" applyAlignment="1" applyProtection="1">
      <alignment horizontal="center" vertical="center"/>
    </xf>
    <xf numFmtId="0" fontId="13" fillId="0" borderId="18" xfId="0" applyFont="1" applyBorder="1" applyAlignment="1" applyProtection="1">
      <alignment horizontal="center" vertical="center"/>
    </xf>
    <xf numFmtId="0" fontId="13" fillId="0" borderId="54" xfId="0" applyFont="1" applyBorder="1" applyAlignment="1" applyProtection="1">
      <alignment horizontal="center" vertical="center"/>
    </xf>
    <xf numFmtId="2" fontId="13" fillId="0" borderId="3" xfId="0" applyNumberFormat="1" applyFont="1" applyBorder="1" applyAlignment="1" applyProtection="1">
      <alignment horizontal="center" vertical="center"/>
    </xf>
    <xf numFmtId="2" fontId="13" fillId="0" borderId="4" xfId="0" applyNumberFormat="1" applyFont="1" applyBorder="1" applyAlignment="1" applyProtection="1">
      <alignment horizontal="center" vertical="center"/>
    </xf>
  </cellXfs>
  <cellStyles count="3">
    <cellStyle name="Normal" xfId="0" builtinId="0"/>
    <cellStyle name="Normal 2" xfId="1"/>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2"/>
          <c:order val="2"/>
          <c:spPr>
            <a:solidFill>
              <a:schemeClr val="accent1">
                <a:lumMod val="75000"/>
              </a:schemeClr>
            </a:solidFill>
            <a:ln>
              <a:solidFill>
                <a:schemeClr val="accent1">
                  <a:lumMod val="75000"/>
                </a:schemeClr>
              </a:solidFill>
            </a:ln>
            <a:effectLst>
              <a:outerShdw blurRad="76200" dir="18900000" sy="23000" kx="-1200000" algn="bl" rotWithShape="0">
                <a:prstClr val="black">
                  <a:alpha val="20000"/>
                </a:prstClr>
              </a:outerShdw>
            </a:effectLst>
          </c:spPr>
          <c:invertIfNegative val="0"/>
          <c:dPt>
            <c:idx val="1"/>
            <c:invertIfNegative val="0"/>
            <c:bubble3D val="0"/>
            <c:spPr>
              <a:solidFill>
                <a:schemeClr val="accent2">
                  <a:lumMod val="75000"/>
                </a:schemeClr>
              </a:solidFill>
              <a:ln>
                <a:solidFill>
                  <a:schemeClr val="accent2">
                    <a:lumMod val="75000"/>
                  </a:schemeClr>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0A-4BC6-4C6C-849F-6F31C8F2F9C6}"/>
              </c:ext>
            </c:extLst>
          </c:dPt>
          <c:dPt>
            <c:idx val="2"/>
            <c:invertIfNegative val="0"/>
            <c:bubble3D val="0"/>
            <c:spPr>
              <a:solidFill>
                <a:schemeClr val="accent4">
                  <a:lumMod val="75000"/>
                </a:schemeClr>
              </a:solidFill>
              <a:ln>
                <a:solidFill>
                  <a:schemeClr val="accent4">
                    <a:lumMod val="75000"/>
                  </a:schemeClr>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0F-4BC6-4C6C-849F-6F31C8F2F9C6}"/>
              </c:ext>
            </c:extLst>
          </c:dPt>
          <c:dPt>
            <c:idx val="3"/>
            <c:invertIfNegative val="0"/>
            <c:bubble3D val="0"/>
            <c:spPr>
              <a:solidFill>
                <a:schemeClr val="accent6">
                  <a:lumMod val="75000"/>
                </a:schemeClr>
              </a:solidFill>
              <a:ln>
                <a:solidFill>
                  <a:schemeClr val="accent6">
                    <a:lumMod val="75000"/>
                  </a:schemeClr>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17-4BC6-4C6C-849F-6F31C8F2F9C6}"/>
              </c:ext>
            </c:extLst>
          </c:dPt>
          <c:dPt>
            <c:idx val="4"/>
            <c:invertIfNegative val="0"/>
            <c:bubble3D val="0"/>
            <c:spPr>
              <a:solidFill>
                <a:srgbClr val="7030A0"/>
              </a:solidFill>
              <a:ln>
                <a:solidFill>
                  <a:srgbClr val="7030A0"/>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1B-4BC6-4C6C-849F-6F31C8F2F9C6}"/>
              </c:ext>
            </c:extLst>
          </c:dPt>
          <c:dPt>
            <c:idx val="5"/>
            <c:invertIfNegative val="0"/>
            <c:bubble3D val="0"/>
            <c:spPr>
              <a:solidFill>
                <a:srgbClr val="C00000"/>
              </a:solidFill>
              <a:ln>
                <a:solidFill>
                  <a:srgbClr val="C00000"/>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1E-4BC6-4C6C-849F-6F31C8F2F9C6}"/>
              </c:ext>
            </c:extLst>
          </c:dPt>
          <c:dPt>
            <c:idx val="6"/>
            <c:invertIfNegative val="0"/>
            <c:bubble3D val="0"/>
            <c:spPr>
              <a:solidFill>
                <a:srgbClr val="FFC000"/>
              </a:solidFill>
              <a:ln>
                <a:solidFill>
                  <a:srgbClr val="FFC000"/>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2F-4BC6-4C6C-849F-6F31C8F2F9C6}"/>
              </c:ext>
            </c:extLst>
          </c:dPt>
          <c:dPt>
            <c:idx val="7"/>
            <c:invertIfNegative val="0"/>
            <c:bubble3D val="0"/>
            <c:spPr>
              <a:solidFill>
                <a:schemeClr val="tx1">
                  <a:lumMod val="65000"/>
                  <a:lumOff val="35000"/>
                </a:schemeClr>
              </a:solidFill>
              <a:ln>
                <a:solidFill>
                  <a:schemeClr val="tx1">
                    <a:lumMod val="65000"/>
                    <a:lumOff val="35000"/>
                  </a:schemeClr>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38-4BC6-4C6C-849F-6F31C8F2F9C6}"/>
              </c:ext>
            </c:extLst>
          </c:dPt>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FORMULARIO!$C$82:$C$89</c:f>
              <c:numCache>
                <c:formatCode>General</c:formatCode>
                <c:ptCount val="8"/>
              </c:numCache>
            </c:numRef>
          </c:cat>
          <c:val>
            <c:numRef>
              <c:f>FORMULARIO!$F$82:$F$89</c:f>
              <c:numCache>
                <c:formatCode>0.00</c:formatCode>
                <c:ptCount val="8"/>
              </c:numCache>
            </c:numRef>
          </c:val>
          <c:extLst>
            <c:ext xmlns:c16="http://schemas.microsoft.com/office/drawing/2014/chart" uri="{C3380CC4-5D6E-409C-BE32-E72D297353CC}">
              <c16:uniqueId val="{00000002-4BC6-4C6C-849F-6F31C8F2F9C6}"/>
            </c:ext>
          </c:extLst>
        </c:ser>
        <c:dLbls>
          <c:dLblPos val="inEnd"/>
          <c:showLegendKey val="0"/>
          <c:showVal val="1"/>
          <c:showCatName val="0"/>
          <c:showSerName val="0"/>
          <c:showPercent val="0"/>
          <c:showBubbleSize val="0"/>
        </c:dLbls>
        <c:gapWidth val="41"/>
        <c:axId val="417222160"/>
        <c:axId val="323969200"/>
        <c:extLst>
          <c:ext xmlns:c15="http://schemas.microsoft.com/office/drawing/2012/chart" uri="{02D57815-91ED-43cb-92C2-25804820EDAC}">
            <c15:filteredBarSeries>
              <c15:ser>
                <c:idx val="0"/>
                <c:order val="0"/>
                <c:spPr>
                  <a:gradFill>
                    <a:gsLst>
                      <a:gs pos="0">
                        <a:schemeClr val="accent1">
                          <a:shade val="58000"/>
                        </a:schemeClr>
                      </a:gs>
                      <a:gs pos="100000">
                        <a:schemeClr val="accent1">
                          <a:shade val="58000"/>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c:ext uri="{CE6537A1-D6FC-4f65-9D91-7224C49458BB}">
                      <c15:showLeaderLines val="1"/>
                      <c15:leaderLines>
                        <c:spPr>
                          <a:ln w="9525">
                            <a:solidFill>
                              <a:schemeClr val="dk1">
                                <a:lumMod val="50000"/>
                                <a:lumOff val="50000"/>
                              </a:schemeClr>
                            </a:solidFill>
                          </a:ln>
                          <a:effectLst/>
                        </c:spPr>
                      </c15:leaderLines>
                    </c:ext>
                  </c:extLst>
                </c:dLbls>
                <c:cat>
                  <c:numRef>
                    <c:extLst>
                      <c:ext uri="{02D57815-91ED-43cb-92C2-25804820EDAC}">
                        <c15:formulaRef>
                          <c15:sqref>FORMULARIO!$C$82:$C$89</c15:sqref>
                        </c15:formulaRef>
                      </c:ext>
                    </c:extLst>
                    <c:numCache>
                      <c:formatCode>General</c:formatCode>
                      <c:ptCount val="8"/>
                    </c:numCache>
                  </c:numRef>
                </c:cat>
                <c:val>
                  <c:numRef>
                    <c:extLst>
                      <c:ext uri="{02D57815-91ED-43cb-92C2-25804820EDAC}">
                        <c15:formulaRef>
                          <c15:sqref>FORMULARIO!$D$82:$D$89</c15:sqref>
                        </c15:formulaRef>
                      </c:ext>
                    </c:extLst>
                    <c:numCache>
                      <c:formatCode>General</c:formatCode>
                      <c:ptCount val="8"/>
                    </c:numCache>
                  </c:numRef>
                </c:val>
                <c:extLst>
                  <c:ext xmlns:c16="http://schemas.microsoft.com/office/drawing/2014/chart" uri="{C3380CC4-5D6E-409C-BE32-E72D297353CC}">
                    <c16:uniqueId val="{00000000-4BC6-4C6C-849F-6F31C8F2F9C6}"/>
                  </c:ext>
                </c:extLst>
              </c15:ser>
            </c15:filteredBarSeries>
            <c15:filteredBarSeries>
              <c15:ser>
                <c:idx val="1"/>
                <c:order val="1"/>
                <c:spPr>
                  <a:gradFill>
                    <a:gsLst>
                      <a:gs pos="0">
                        <a:schemeClr val="accent1">
                          <a:shade val="86000"/>
                        </a:schemeClr>
                      </a:gs>
                      <a:gs pos="100000">
                        <a:schemeClr val="accent1">
                          <a:shade val="86000"/>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extLst xmlns:c15="http://schemas.microsoft.com/office/drawing/2012/chart">
                      <c:ext xmlns:c15="http://schemas.microsoft.com/office/drawing/2012/chart" uri="{02D57815-91ED-43cb-92C2-25804820EDAC}">
                        <c15:formulaRef>
                          <c15:sqref>FORMULARIO!$C$82:$C$89</c15:sqref>
                        </c15:formulaRef>
                      </c:ext>
                    </c:extLst>
                    <c:numCache>
                      <c:formatCode>General</c:formatCode>
                      <c:ptCount val="8"/>
                    </c:numCache>
                  </c:numRef>
                </c:cat>
                <c:val>
                  <c:numRef>
                    <c:extLst xmlns:c15="http://schemas.microsoft.com/office/drawing/2012/chart">
                      <c:ext xmlns:c15="http://schemas.microsoft.com/office/drawing/2012/chart" uri="{02D57815-91ED-43cb-92C2-25804820EDAC}">
                        <c15:formulaRef>
                          <c15:sqref>FORMULARIO!$E$82:$E$89</c15:sqref>
                        </c15:formulaRef>
                      </c:ext>
                    </c:extLst>
                    <c:numCache>
                      <c:formatCode>General</c:formatCode>
                      <c:ptCount val="8"/>
                    </c:numCache>
                  </c:numRef>
                </c:val>
                <c:extLst xmlns:c15="http://schemas.microsoft.com/office/drawing/2012/chart">
                  <c:ext xmlns:c16="http://schemas.microsoft.com/office/drawing/2014/chart" uri="{C3380CC4-5D6E-409C-BE32-E72D297353CC}">
                    <c16:uniqueId val="{00000001-4BC6-4C6C-849F-6F31C8F2F9C6}"/>
                  </c:ext>
                </c:extLst>
              </c15:ser>
            </c15:filteredBarSeries>
            <c15:filteredBarSeries>
              <c15:ser>
                <c:idx val="3"/>
                <c:order val="3"/>
                <c:spPr>
                  <a:gradFill>
                    <a:gsLst>
                      <a:gs pos="0">
                        <a:schemeClr val="accent1">
                          <a:tint val="58000"/>
                        </a:schemeClr>
                      </a:gs>
                      <a:gs pos="100000">
                        <a:schemeClr val="accent1">
                          <a:tint val="58000"/>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extLst xmlns:c15="http://schemas.microsoft.com/office/drawing/2012/chart">
                      <c:ext xmlns:c15="http://schemas.microsoft.com/office/drawing/2012/chart" uri="{02D57815-91ED-43cb-92C2-25804820EDAC}">
                        <c15:formulaRef>
                          <c15:sqref>FORMULARIO!$C$82:$C$89</c15:sqref>
                        </c15:formulaRef>
                      </c:ext>
                    </c:extLst>
                    <c:numCache>
                      <c:formatCode>General</c:formatCode>
                      <c:ptCount val="8"/>
                    </c:numCache>
                  </c:numRef>
                </c:cat>
                <c:val>
                  <c:numRef>
                    <c:extLst xmlns:c15="http://schemas.microsoft.com/office/drawing/2012/chart">
                      <c:ext xmlns:c15="http://schemas.microsoft.com/office/drawing/2012/chart" uri="{02D57815-91ED-43cb-92C2-25804820EDAC}">
                        <c15:formulaRef>
                          <c15:sqref>FORMULARIO!$G$82:$G$89</c15:sqref>
                        </c15:formulaRef>
                      </c:ext>
                    </c:extLst>
                    <c:numCache>
                      <c:formatCode>0.00</c:formatCode>
                      <c:ptCount val="8"/>
                    </c:numCache>
                  </c:numRef>
                </c:val>
                <c:extLst xmlns:c15="http://schemas.microsoft.com/office/drawing/2012/chart">
                  <c:ext xmlns:c16="http://schemas.microsoft.com/office/drawing/2014/chart" uri="{C3380CC4-5D6E-409C-BE32-E72D297353CC}">
                    <c16:uniqueId val="{00000003-4BC6-4C6C-849F-6F31C8F2F9C6}"/>
                  </c:ext>
                </c:extLst>
              </c15:ser>
            </c15:filteredBarSeries>
          </c:ext>
        </c:extLst>
      </c:barChart>
      <c:catAx>
        <c:axId val="41722216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65000"/>
                    <a:lumOff val="35000"/>
                  </a:schemeClr>
                </a:solidFill>
                <a:effectLst/>
                <a:latin typeface="+mn-lt"/>
                <a:ea typeface="+mn-ea"/>
                <a:cs typeface="+mn-cs"/>
              </a:defRPr>
            </a:pPr>
            <a:endParaRPr lang="es-MX"/>
          </a:p>
        </c:txPr>
        <c:crossAx val="323969200"/>
        <c:crosses val="autoZero"/>
        <c:auto val="1"/>
        <c:lblAlgn val="ctr"/>
        <c:lblOffset val="100"/>
        <c:noMultiLvlLbl val="0"/>
      </c:catAx>
      <c:valAx>
        <c:axId val="323969200"/>
        <c:scaling>
          <c:orientation val="minMax"/>
        </c:scaling>
        <c:delete val="1"/>
        <c:axPos val="l"/>
        <c:numFmt formatCode="0.00" sourceLinked="1"/>
        <c:majorTickMark val="none"/>
        <c:minorTickMark val="none"/>
        <c:tickLblPos val="nextTo"/>
        <c:crossAx val="417222160"/>
        <c:crosses val="autoZero"/>
        <c:crossBetween val="between"/>
      </c:valAx>
      <c:spPr>
        <a:noFill/>
        <a:ln>
          <a:noFill/>
        </a:ln>
        <a:effectLst/>
      </c:spPr>
    </c:plotArea>
    <c:plotVisOnly val="1"/>
    <c:dispBlanksAs val="gap"/>
    <c:showDLblsOverMax val="0"/>
  </c:chart>
  <c: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a:effectLst/>
  </c:spPr>
  <c:txPr>
    <a:bodyPr/>
    <a:lstStyle/>
    <a:p>
      <a:pPr>
        <a:defRPr/>
      </a:pPr>
      <a:endParaRPr lang="es-MX"/>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6"/>
          <c:order val="6"/>
          <c:spPr>
            <a:gradFill>
              <a:gsLst>
                <a:gs pos="0">
                  <a:schemeClr val="accent1">
                    <a:lumMod val="60000"/>
                  </a:schemeClr>
                </a:gs>
                <a:gs pos="100000">
                  <a:schemeClr val="accent1">
                    <a:lumMod val="60000"/>
                    <a:lumMod val="84000"/>
                  </a:schemeClr>
                </a:gs>
              </a:gsLst>
              <a:lin ang="5400000" scaled="1"/>
            </a:gradFill>
            <a:ln>
              <a:noFill/>
            </a:ln>
            <a:effectLst>
              <a:outerShdw blurRad="76200" dir="18900000" sy="23000" kx="-1200000" algn="bl" rotWithShape="0">
                <a:prstClr val="black">
                  <a:alpha val="20000"/>
                </a:prstClr>
              </a:outerShdw>
            </a:effectLst>
          </c:spPr>
          <c:invertIfNegative val="0"/>
          <c:dPt>
            <c:idx val="0"/>
            <c:invertIfNegative val="0"/>
            <c:bubble3D val="0"/>
            <c:spPr>
              <a:solidFill>
                <a:srgbClr val="0070C0"/>
              </a:solidFill>
              <a:ln>
                <a:solidFill>
                  <a:srgbClr val="0070C0"/>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17-D83C-40C2-B24D-74F5F2999E36}"/>
              </c:ext>
            </c:extLst>
          </c:dPt>
          <c:dPt>
            <c:idx val="1"/>
            <c:invertIfNegative val="0"/>
            <c:bubble3D val="0"/>
            <c:spPr>
              <a:solidFill>
                <a:schemeClr val="accent2"/>
              </a:solidFill>
              <a:ln>
                <a:solidFill>
                  <a:schemeClr val="accent2"/>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23-D83C-40C2-B24D-74F5F2999E36}"/>
              </c:ext>
            </c:extLst>
          </c:dPt>
          <c:dPt>
            <c:idx val="2"/>
            <c:invertIfNegative val="0"/>
            <c:bubble3D val="0"/>
            <c:spPr>
              <a:solidFill>
                <a:schemeClr val="accent6">
                  <a:lumMod val="75000"/>
                </a:schemeClr>
              </a:solidFill>
              <a:ln>
                <a:solidFill>
                  <a:schemeClr val="accent6">
                    <a:lumMod val="75000"/>
                  </a:schemeClr>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2C-D83C-40C2-B24D-74F5F2999E36}"/>
              </c:ext>
            </c:extLst>
          </c:dPt>
          <c:dPt>
            <c:idx val="3"/>
            <c:invertIfNegative val="0"/>
            <c:bubble3D val="0"/>
            <c:spPr>
              <a:solidFill>
                <a:srgbClr val="C00000"/>
              </a:solidFill>
              <a:ln>
                <a:solidFill>
                  <a:srgbClr val="C00000"/>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2F-D83C-40C2-B24D-74F5F2999E36}"/>
              </c:ext>
            </c:extLst>
          </c:dPt>
          <c:dPt>
            <c:idx val="4"/>
            <c:invertIfNegative val="0"/>
            <c:bubble3D val="0"/>
            <c:spPr>
              <a:solidFill>
                <a:schemeClr val="tx1">
                  <a:lumMod val="65000"/>
                  <a:lumOff val="35000"/>
                </a:schemeClr>
              </a:solidFill>
              <a:ln>
                <a:solidFill>
                  <a:schemeClr val="tx1">
                    <a:lumMod val="65000"/>
                    <a:lumOff val="35000"/>
                  </a:schemeClr>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36-D83C-40C2-B24D-74F5F2999E36}"/>
              </c:ext>
            </c:extLst>
          </c:dPt>
          <c:dPt>
            <c:idx val="5"/>
            <c:invertIfNegative val="0"/>
            <c:bubble3D val="0"/>
            <c:spPr>
              <a:solidFill>
                <a:srgbClr val="FFC000"/>
              </a:solidFill>
              <a:ln>
                <a:solidFill>
                  <a:srgbClr val="FFC000"/>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3C-D83C-40C2-B24D-74F5F2999E36}"/>
              </c:ext>
            </c:extLst>
          </c:dPt>
          <c:dPt>
            <c:idx val="6"/>
            <c:invertIfNegative val="0"/>
            <c:bubble3D val="0"/>
            <c:spPr>
              <a:solidFill>
                <a:srgbClr val="7030A0"/>
              </a:solidFill>
              <a:ln>
                <a:solidFill>
                  <a:srgbClr val="7030A0"/>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3F-D83C-40C2-B24D-74F5F2999E36}"/>
              </c:ext>
            </c:extLst>
          </c:dPt>
          <c:dPt>
            <c:idx val="7"/>
            <c:invertIfNegative val="0"/>
            <c:bubble3D val="0"/>
            <c:spPr>
              <a:solidFill>
                <a:schemeClr val="accent5">
                  <a:lumMod val="60000"/>
                  <a:lumOff val="40000"/>
                </a:schemeClr>
              </a:solidFill>
              <a:ln>
                <a:solidFill>
                  <a:schemeClr val="accent5">
                    <a:lumMod val="60000"/>
                    <a:lumOff val="40000"/>
                  </a:schemeClr>
                </a:solidFill>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4A-D83C-40C2-B24D-74F5F2999E36}"/>
              </c:ext>
            </c:extLst>
          </c:dPt>
          <c:dLbls>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ysClr val="windowText" lastClr="000000"/>
                    </a:solidFill>
                    <a:latin typeface="+mn-lt"/>
                    <a:ea typeface="+mn-ea"/>
                    <a:cs typeface="+mn-cs"/>
                  </a:defRPr>
                </a:pPr>
                <a:endParaRPr lang="es-MX"/>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FORMULARIO!$C$67:$C$74</c:f>
              <c:strCache>
                <c:ptCount val="8"/>
                <c:pt idx="0">
                  <c:v>AESP # 1</c:v>
                </c:pt>
                <c:pt idx="1">
                  <c:v>AESP # 2</c:v>
                </c:pt>
                <c:pt idx="2">
                  <c:v>AESP # 3</c:v>
                </c:pt>
                <c:pt idx="3">
                  <c:v>AESP # 4</c:v>
                </c:pt>
                <c:pt idx="4">
                  <c:v>AESP # 5</c:v>
                </c:pt>
                <c:pt idx="5">
                  <c:v>AESP # 6</c:v>
                </c:pt>
                <c:pt idx="6">
                  <c:v>AESP # 7</c:v>
                </c:pt>
                <c:pt idx="7">
                  <c:v>AESP # 8</c:v>
                </c:pt>
              </c:strCache>
            </c:strRef>
          </c:cat>
          <c:val>
            <c:numRef>
              <c:f>FORMULARIO!$J$67:$J$74</c:f>
              <c:numCache>
                <c:formatCode>0.00</c:formatCode>
                <c:ptCount val="8"/>
                <c:pt idx="0">
                  <c:v>74.468085106382972</c:v>
                </c:pt>
                <c:pt idx="1">
                  <c:v>80</c:v>
                </c:pt>
                <c:pt idx="2">
                  <c:v>75</c:v>
                </c:pt>
                <c:pt idx="3">
                  <c:v>80</c:v>
                </c:pt>
                <c:pt idx="4">
                  <c:v>80.645161290322577</c:v>
                </c:pt>
                <c:pt idx="5">
                  <c:v>68.75</c:v>
                </c:pt>
                <c:pt idx="6">
                  <c:v>100</c:v>
                </c:pt>
                <c:pt idx="7">
                  <c:v>85.714285714285708</c:v>
                </c:pt>
              </c:numCache>
            </c:numRef>
          </c:val>
          <c:extLst>
            <c:ext xmlns:c16="http://schemas.microsoft.com/office/drawing/2014/chart" uri="{C3380CC4-5D6E-409C-BE32-E72D297353CC}">
              <c16:uniqueId val="{00000006-D83C-40C2-B24D-74F5F2999E36}"/>
            </c:ext>
          </c:extLst>
        </c:ser>
        <c:dLbls>
          <c:dLblPos val="inEnd"/>
          <c:showLegendKey val="0"/>
          <c:showVal val="1"/>
          <c:showCatName val="0"/>
          <c:showSerName val="0"/>
          <c:showPercent val="0"/>
          <c:showBubbleSize val="0"/>
        </c:dLbls>
        <c:gapWidth val="41"/>
        <c:axId val="429275760"/>
        <c:axId val="429276176"/>
        <c:extLst>
          <c:ext xmlns:c15="http://schemas.microsoft.com/office/drawing/2012/chart" uri="{02D57815-91ED-43cb-92C2-25804820EDAC}">
            <c15:filteredBarSeries>
              <c15:ser>
                <c:idx val="0"/>
                <c:order val="0"/>
                <c:spPr>
                  <a:gradFill>
                    <a:gsLst>
                      <a:gs pos="0">
                        <a:schemeClr val="accent1"/>
                      </a:gs>
                      <a:gs pos="100000">
                        <a:schemeClr val="accent1">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c:ext uri="{CE6537A1-D6FC-4f65-9D91-7224C49458BB}">
                      <c15:showLeaderLines val="1"/>
                      <c15:leaderLines>
                        <c:spPr>
                          <a:ln w="9525">
                            <a:solidFill>
                              <a:schemeClr val="dk1">
                                <a:lumMod val="50000"/>
                                <a:lumOff val="50000"/>
                              </a:schemeClr>
                            </a:solidFill>
                          </a:ln>
                          <a:effectLst/>
                        </c:spPr>
                      </c15:leaderLines>
                    </c:ext>
                  </c:extLst>
                </c:dLbls>
                <c:cat>
                  <c:strRef>
                    <c:extLst>
                      <c:ext uri="{02D57815-91ED-43cb-92C2-25804820EDAC}">
                        <c15:formulaRef>
                          <c15:sqref>FORMULARIO!$C$67:$C$74</c15:sqref>
                        </c15:formulaRef>
                      </c:ext>
                    </c:extLst>
                    <c:strCache>
                      <c:ptCount val="8"/>
                      <c:pt idx="0">
                        <c:v>AESP # 1</c:v>
                      </c:pt>
                      <c:pt idx="1">
                        <c:v>AESP # 2</c:v>
                      </c:pt>
                      <c:pt idx="2">
                        <c:v>AESP # 3</c:v>
                      </c:pt>
                      <c:pt idx="3">
                        <c:v>AESP # 4</c:v>
                      </c:pt>
                      <c:pt idx="4">
                        <c:v>AESP # 5</c:v>
                      </c:pt>
                      <c:pt idx="5">
                        <c:v>AESP # 6</c:v>
                      </c:pt>
                      <c:pt idx="6">
                        <c:v>AESP # 7</c:v>
                      </c:pt>
                      <c:pt idx="7">
                        <c:v>AESP # 8</c:v>
                      </c:pt>
                    </c:strCache>
                  </c:strRef>
                </c:cat>
                <c:val>
                  <c:numRef>
                    <c:extLst>
                      <c:ext uri="{02D57815-91ED-43cb-92C2-25804820EDAC}">
                        <c15:formulaRef>
                          <c15:sqref>FORMULARIO!$D$67:$D$74</c15:sqref>
                        </c15:formulaRef>
                      </c:ext>
                    </c:extLst>
                    <c:numCache>
                      <c:formatCode>General</c:formatCode>
                      <c:ptCount val="8"/>
                    </c:numCache>
                  </c:numRef>
                </c:val>
                <c:extLst>
                  <c:ext xmlns:c16="http://schemas.microsoft.com/office/drawing/2014/chart" uri="{C3380CC4-5D6E-409C-BE32-E72D297353CC}">
                    <c16:uniqueId val="{00000000-D83C-40C2-B24D-74F5F2999E36}"/>
                  </c:ext>
                </c:extLst>
              </c15:ser>
            </c15:filteredBarSeries>
            <c15:filteredBarSeries>
              <c15:ser>
                <c:idx val="1"/>
                <c:order val="1"/>
                <c:spPr>
                  <a:gradFill>
                    <a:gsLst>
                      <a:gs pos="0">
                        <a:schemeClr val="accent2"/>
                      </a:gs>
                      <a:gs pos="100000">
                        <a:schemeClr val="accent2">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FORMULARIO!$C$67:$C$74</c15:sqref>
                        </c15:formulaRef>
                      </c:ext>
                    </c:extLst>
                    <c:strCache>
                      <c:ptCount val="8"/>
                      <c:pt idx="0">
                        <c:v>AESP # 1</c:v>
                      </c:pt>
                      <c:pt idx="1">
                        <c:v>AESP # 2</c:v>
                      </c:pt>
                      <c:pt idx="2">
                        <c:v>AESP # 3</c:v>
                      </c:pt>
                      <c:pt idx="3">
                        <c:v>AESP # 4</c:v>
                      </c:pt>
                      <c:pt idx="4">
                        <c:v>AESP # 5</c:v>
                      </c:pt>
                      <c:pt idx="5">
                        <c:v>AESP # 6</c:v>
                      </c:pt>
                      <c:pt idx="6">
                        <c:v>AESP # 7</c:v>
                      </c:pt>
                      <c:pt idx="7">
                        <c:v>AESP # 8</c:v>
                      </c:pt>
                    </c:strCache>
                  </c:strRef>
                </c:cat>
                <c:val>
                  <c:numRef>
                    <c:extLst xmlns:c15="http://schemas.microsoft.com/office/drawing/2012/chart">
                      <c:ext xmlns:c15="http://schemas.microsoft.com/office/drawing/2012/chart" uri="{02D57815-91ED-43cb-92C2-25804820EDAC}">
                        <c15:formulaRef>
                          <c15:sqref>FORMULARIO!$E$67:$E$74</c15:sqref>
                        </c15:formulaRef>
                      </c:ext>
                    </c:extLst>
                    <c:numCache>
                      <c:formatCode>General</c:formatCode>
                      <c:ptCount val="8"/>
                    </c:numCache>
                  </c:numRef>
                </c:val>
                <c:extLst xmlns:c15="http://schemas.microsoft.com/office/drawing/2012/chart">
                  <c:ext xmlns:c16="http://schemas.microsoft.com/office/drawing/2014/chart" uri="{C3380CC4-5D6E-409C-BE32-E72D297353CC}">
                    <c16:uniqueId val="{00000001-D83C-40C2-B24D-74F5F2999E36}"/>
                  </c:ext>
                </c:extLst>
              </c15:ser>
            </c15:filteredBarSeries>
            <c15:filteredBarSeries>
              <c15:ser>
                <c:idx val="2"/>
                <c:order val="2"/>
                <c:spPr>
                  <a:gradFill>
                    <a:gsLst>
                      <a:gs pos="0">
                        <a:schemeClr val="accent3"/>
                      </a:gs>
                      <a:gs pos="100000">
                        <a:schemeClr val="accent3">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FORMULARIO!$C$67:$C$74</c15:sqref>
                        </c15:formulaRef>
                      </c:ext>
                    </c:extLst>
                    <c:strCache>
                      <c:ptCount val="8"/>
                      <c:pt idx="0">
                        <c:v>AESP # 1</c:v>
                      </c:pt>
                      <c:pt idx="1">
                        <c:v>AESP # 2</c:v>
                      </c:pt>
                      <c:pt idx="2">
                        <c:v>AESP # 3</c:v>
                      </c:pt>
                      <c:pt idx="3">
                        <c:v>AESP # 4</c:v>
                      </c:pt>
                      <c:pt idx="4">
                        <c:v>AESP # 5</c:v>
                      </c:pt>
                      <c:pt idx="5">
                        <c:v>AESP # 6</c:v>
                      </c:pt>
                      <c:pt idx="6">
                        <c:v>AESP # 7</c:v>
                      </c:pt>
                      <c:pt idx="7">
                        <c:v>AESP # 8</c:v>
                      </c:pt>
                    </c:strCache>
                  </c:strRef>
                </c:cat>
                <c:val>
                  <c:numRef>
                    <c:extLst xmlns:c15="http://schemas.microsoft.com/office/drawing/2012/chart">
                      <c:ext xmlns:c15="http://schemas.microsoft.com/office/drawing/2012/chart" uri="{02D57815-91ED-43cb-92C2-25804820EDAC}">
                        <c15:formulaRef>
                          <c15:sqref>FORMULARIO!$F$67:$F$74</c15:sqref>
                        </c15:formulaRef>
                      </c:ext>
                    </c:extLst>
                    <c:numCache>
                      <c:formatCode>General</c:formatCode>
                      <c:ptCount val="8"/>
                    </c:numCache>
                  </c:numRef>
                </c:val>
                <c:extLst xmlns:c15="http://schemas.microsoft.com/office/drawing/2012/chart">
                  <c:ext xmlns:c16="http://schemas.microsoft.com/office/drawing/2014/chart" uri="{C3380CC4-5D6E-409C-BE32-E72D297353CC}">
                    <c16:uniqueId val="{00000002-D83C-40C2-B24D-74F5F2999E36}"/>
                  </c:ext>
                </c:extLst>
              </c15:ser>
            </c15:filteredBarSeries>
            <c15:filteredBarSeries>
              <c15:ser>
                <c:idx val="3"/>
                <c:order val="3"/>
                <c:spPr>
                  <a:gradFill>
                    <a:gsLst>
                      <a:gs pos="0">
                        <a:schemeClr val="accent4"/>
                      </a:gs>
                      <a:gs pos="100000">
                        <a:schemeClr val="accent4">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FORMULARIO!$C$67:$C$74</c15:sqref>
                        </c15:formulaRef>
                      </c:ext>
                    </c:extLst>
                    <c:strCache>
                      <c:ptCount val="8"/>
                      <c:pt idx="0">
                        <c:v>AESP # 1</c:v>
                      </c:pt>
                      <c:pt idx="1">
                        <c:v>AESP # 2</c:v>
                      </c:pt>
                      <c:pt idx="2">
                        <c:v>AESP # 3</c:v>
                      </c:pt>
                      <c:pt idx="3">
                        <c:v>AESP # 4</c:v>
                      </c:pt>
                      <c:pt idx="4">
                        <c:v>AESP # 5</c:v>
                      </c:pt>
                      <c:pt idx="5">
                        <c:v>AESP # 6</c:v>
                      </c:pt>
                      <c:pt idx="6">
                        <c:v>AESP # 7</c:v>
                      </c:pt>
                      <c:pt idx="7">
                        <c:v>AESP # 8</c:v>
                      </c:pt>
                    </c:strCache>
                  </c:strRef>
                </c:cat>
                <c:val>
                  <c:numRef>
                    <c:extLst xmlns:c15="http://schemas.microsoft.com/office/drawing/2012/chart">
                      <c:ext xmlns:c15="http://schemas.microsoft.com/office/drawing/2012/chart" uri="{02D57815-91ED-43cb-92C2-25804820EDAC}">
                        <c15:formulaRef>
                          <c15:sqref>FORMULARIO!$G$67:$G$74</c15:sqref>
                        </c15:formulaRef>
                      </c:ext>
                    </c:extLst>
                    <c:numCache>
                      <c:formatCode>General</c:formatCode>
                      <c:ptCount val="8"/>
                    </c:numCache>
                  </c:numRef>
                </c:val>
                <c:extLst xmlns:c15="http://schemas.microsoft.com/office/drawing/2012/chart">
                  <c:ext xmlns:c16="http://schemas.microsoft.com/office/drawing/2014/chart" uri="{C3380CC4-5D6E-409C-BE32-E72D297353CC}">
                    <c16:uniqueId val="{00000003-D83C-40C2-B24D-74F5F2999E36}"/>
                  </c:ext>
                </c:extLst>
              </c15:ser>
            </c15:filteredBarSeries>
            <c15:filteredBarSeries>
              <c15:ser>
                <c:idx val="4"/>
                <c:order val="4"/>
                <c:spPr>
                  <a:gradFill>
                    <a:gsLst>
                      <a:gs pos="0">
                        <a:schemeClr val="accent5"/>
                      </a:gs>
                      <a:gs pos="100000">
                        <a:schemeClr val="accent5">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FORMULARIO!$C$67:$C$74</c15:sqref>
                        </c15:formulaRef>
                      </c:ext>
                    </c:extLst>
                    <c:strCache>
                      <c:ptCount val="8"/>
                      <c:pt idx="0">
                        <c:v>AESP # 1</c:v>
                      </c:pt>
                      <c:pt idx="1">
                        <c:v>AESP # 2</c:v>
                      </c:pt>
                      <c:pt idx="2">
                        <c:v>AESP # 3</c:v>
                      </c:pt>
                      <c:pt idx="3">
                        <c:v>AESP # 4</c:v>
                      </c:pt>
                      <c:pt idx="4">
                        <c:v>AESP # 5</c:v>
                      </c:pt>
                      <c:pt idx="5">
                        <c:v>AESP # 6</c:v>
                      </c:pt>
                      <c:pt idx="6">
                        <c:v>AESP # 7</c:v>
                      </c:pt>
                      <c:pt idx="7">
                        <c:v>AESP # 8</c:v>
                      </c:pt>
                    </c:strCache>
                  </c:strRef>
                </c:cat>
                <c:val>
                  <c:numRef>
                    <c:extLst xmlns:c15="http://schemas.microsoft.com/office/drawing/2012/chart">
                      <c:ext xmlns:c15="http://schemas.microsoft.com/office/drawing/2012/chart" uri="{02D57815-91ED-43cb-92C2-25804820EDAC}">
                        <c15:formulaRef>
                          <c15:sqref>FORMULARIO!$H$67:$H$74</c15:sqref>
                        </c15:formulaRef>
                      </c:ext>
                    </c:extLst>
                    <c:numCache>
                      <c:formatCode>General</c:formatCode>
                      <c:ptCount val="8"/>
                    </c:numCache>
                  </c:numRef>
                </c:val>
                <c:extLst xmlns:c15="http://schemas.microsoft.com/office/drawing/2012/chart">
                  <c:ext xmlns:c16="http://schemas.microsoft.com/office/drawing/2014/chart" uri="{C3380CC4-5D6E-409C-BE32-E72D297353CC}">
                    <c16:uniqueId val="{00000004-D83C-40C2-B24D-74F5F2999E36}"/>
                  </c:ext>
                </c:extLst>
              </c15:ser>
            </c15:filteredBarSeries>
            <c15:filteredBarSeries>
              <c15:ser>
                <c:idx val="5"/>
                <c:order val="5"/>
                <c:spPr>
                  <a:gradFill>
                    <a:gsLst>
                      <a:gs pos="0">
                        <a:schemeClr val="accent6"/>
                      </a:gs>
                      <a:gs pos="100000">
                        <a:schemeClr val="accent6">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FORMULARIO!$C$67:$C$74</c15:sqref>
                        </c15:formulaRef>
                      </c:ext>
                    </c:extLst>
                    <c:strCache>
                      <c:ptCount val="8"/>
                      <c:pt idx="0">
                        <c:v>AESP # 1</c:v>
                      </c:pt>
                      <c:pt idx="1">
                        <c:v>AESP # 2</c:v>
                      </c:pt>
                      <c:pt idx="2">
                        <c:v>AESP # 3</c:v>
                      </c:pt>
                      <c:pt idx="3">
                        <c:v>AESP # 4</c:v>
                      </c:pt>
                      <c:pt idx="4">
                        <c:v>AESP # 5</c:v>
                      </c:pt>
                      <c:pt idx="5">
                        <c:v>AESP # 6</c:v>
                      </c:pt>
                      <c:pt idx="6">
                        <c:v>AESP # 7</c:v>
                      </c:pt>
                      <c:pt idx="7">
                        <c:v>AESP # 8</c:v>
                      </c:pt>
                    </c:strCache>
                  </c:strRef>
                </c:cat>
                <c:val>
                  <c:numRef>
                    <c:extLst xmlns:c15="http://schemas.microsoft.com/office/drawing/2012/chart">
                      <c:ext xmlns:c15="http://schemas.microsoft.com/office/drawing/2012/chart" uri="{02D57815-91ED-43cb-92C2-25804820EDAC}">
                        <c15:formulaRef>
                          <c15:sqref>FORMULARIO!$I$67:$I$74</c15:sqref>
                        </c15:formulaRef>
                      </c:ext>
                    </c:extLst>
                    <c:numCache>
                      <c:formatCode>General</c:formatCode>
                      <c:ptCount val="8"/>
                    </c:numCache>
                  </c:numRef>
                </c:val>
                <c:extLst xmlns:c15="http://schemas.microsoft.com/office/drawing/2012/chart">
                  <c:ext xmlns:c16="http://schemas.microsoft.com/office/drawing/2014/chart" uri="{C3380CC4-5D6E-409C-BE32-E72D297353CC}">
                    <c16:uniqueId val="{00000005-D83C-40C2-B24D-74F5F2999E36}"/>
                  </c:ext>
                </c:extLst>
              </c15:ser>
            </c15:filteredBarSeries>
            <c15:filteredBarSeries>
              <c15:ser>
                <c:idx val="7"/>
                <c:order val="7"/>
                <c:spPr>
                  <a:gradFill>
                    <a:gsLst>
                      <a:gs pos="0">
                        <a:schemeClr val="accent2">
                          <a:lumMod val="60000"/>
                        </a:schemeClr>
                      </a:gs>
                      <a:gs pos="100000">
                        <a:schemeClr val="accent2">
                          <a:lumMod val="60000"/>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FORMULARIO!$C$67:$C$74</c15:sqref>
                        </c15:formulaRef>
                      </c:ext>
                    </c:extLst>
                    <c:strCache>
                      <c:ptCount val="8"/>
                      <c:pt idx="0">
                        <c:v>AESP # 1</c:v>
                      </c:pt>
                      <c:pt idx="1">
                        <c:v>AESP # 2</c:v>
                      </c:pt>
                      <c:pt idx="2">
                        <c:v>AESP # 3</c:v>
                      </c:pt>
                      <c:pt idx="3">
                        <c:v>AESP # 4</c:v>
                      </c:pt>
                      <c:pt idx="4">
                        <c:v>AESP # 5</c:v>
                      </c:pt>
                      <c:pt idx="5">
                        <c:v>AESP # 6</c:v>
                      </c:pt>
                      <c:pt idx="6">
                        <c:v>AESP # 7</c:v>
                      </c:pt>
                      <c:pt idx="7">
                        <c:v>AESP # 8</c:v>
                      </c:pt>
                    </c:strCache>
                  </c:strRef>
                </c:cat>
                <c:val>
                  <c:numRef>
                    <c:extLst xmlns:c15="http://schemas.microsoft.com/office/drawing/2012/chart">
                      <c:ext xmlns:c15="http://schemas.microsoft.com/office/drawing/2012/chart" uri="{02D57815-91ED-43cb-92C2-25804820EDAC}">
                        <c15:formulaRef>
                          <c15:sqref>FORMULARIO!$K$67:$K$74</c15:sqref>
                        </c15:formulaRef>
                      </c:ext>
                    </c:extLst>
                    <c:numCache>
                      <c:formatCode>General</c:formatCode>
                      <c:ptCount val="8"/>
                    </c:numCache>
                  </c:numRef>
                </c:val>
                <c:extLst xmlns:c15="http://schemas.microsoft.com/office/drawing/2012/chart">
                  <c:ext xmlns:c16="http://schemas.microsoft.com/office/drawing/2014/chart" uri="{C3380CC4-5D6E-409C-BE32-E72D297353CC}">
                    <c16:uniqueId val="{00000007-D83C-40C2-B24D-74F5F2999E36}"/>
                  </c:ext>
                </c:extLst>
              </c15:ser>
            </c15:filteredBarSeries>
            <c15:filteredBarSeries>
              <c15:ser>
                <c:idx val="8"/>
                <c:order val="8"/>
                <c:spPr>
                  <a:gradFill>
                    <a:gsLst>
                      <a:gs pos="0">
                        <a:schemeClr val="accent3">
                          <a:lumMod val="60000"/>
                        </a:schemeClr>
                      </a:gs>
                      <a:gs pos="100000">
                        <a:schemeClr val="accent3">
                          <a:lumMod val="60000"/>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FORMULARIO!$C$67:$C$74</c15:sqref>
                        </c15:formulaRef>
                      </c:ext>
                    </c:extLst>
                    <c:strCache>
                      <c:ptCount val="8"/>
                      <c:pt idx="0">
                        <c:v>AESP # 1</c:v>
                      </c:pt>
                      <c:pt idx="1">
                        <c:v>AESP # 2</c:v>
                      </c:pt>
                      <c:pt idx="2">
                        <c:v>AESP # 3</c:v>
                      </c:pt>
                      <c:pt idx="3">
                        <c:v>AESP # 4</c:v>
                      </c:pt>
                      <c:pt idx="4">
                        <c:v>AESP # 5</c:v>
                      </c:pt>
                      <c:pt idx="5">
                        <c:v>AESP # 6</c:v>
                      </c:pt>
                      <c:pt idx="6">
                        <c:v>AESP # 7</c:v>
                      </c:pt>
                      <c:pt idx="7">
                        <c:v>AESP # 8</c:v>
                      </c:pt>
                    </c:strCache>
                  </c:strRef>
                </c:cat>
                <c:val>
                  <c:numRef>
                    <c:extLst xmlns:c15="http://schemas.microsoft.com/office/drawing/2012/chart">
                      <c:ext xmlns:c15="http://schemas.microsoft.com/office/drawing/2012/chart" uri="{02D57815-91ED-43cb-92C2-25804820EDAC}">
                        <c15:formulaRef>
                          <c15:sqref>FORMULARIO!$L$67:$L$74</c15:sqref>
                        </c15:formulaRef>
                      </c:ext>
                    </c:extLst>
                    <c:numCache>
                      <c:formatCode>General</c:formatCode>
                      <c:ptCount val="8"/>
                    </c:numCache>
                  </c:numRef>
                </c:val>
                <c:extLst xmlns:c15="http://schemas.microsoft.com/office/drawing/2012/chart">
                  <c:ext xmlns:c16="http://schemas.microsoft.com/office/drawing/2014/chart" uri="{C3380CC4-5D6E-409C-BE32-E72D297353CC}">
                    <c16:uniqueId val="{00000008-D83C-40C2-B24D-74F5F2999E36}"/>
                  </c:ext>
                </c:extLst>
              </c15:ser>
            </c15:filteredBarSeries>
            <c15:filteredBarSeries>
              <c15:ser>
                <c:idx val="9"/>
                <c:order val="9"/>
                <c:spPr>
                  <a:gradFill>
                    <a:gsLst>
                      <a:gs pos="0">
                        <a:schemeClr val="accent4">
                          <a:lumMod val="60000"/>
                        </a:schemeClr>
                      </a:gs>
                      <a:gs pos="100000">
                        <a:schemeClr val="accent4">
                          <a:lumMod val="60000"/>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FORMULARIO!$C$67:$C$74</c15:sqref>
                        </c15:formulaRef>
                      </c:ext>
                    </c:extLst>
                    <c:strCache>
                      <c:ptCount val="8"/>
                      <c:pt idx="0">
                        <c:v>AESP # 1</c:v>
                      </c:pt>
                      <c:pt idx="1">
                        <c:v>AESP # 2</c:v>
                      </c:pt>
                      <c:pt idx="2">
                        <c:v>AESP # 3</c:v>
                      </c:pt>
                      <c:pt idx="3">
                        <c:v>AESP # 4</c:v>
                      </c:pt>
                      <c:pt idx="4">
                        <c:v>AESP # 5</c:v>
                      </c:pt>
                      <c:pt idx="5">
                        <c:v>AESP # 6</c:v>
                      </c:pt>
                      <c:pt idx="6">
                        <c:v>AESP # 7</c:v>
                      </c:pt>
                      <c:pt idx="7">
                        <c:v>AESP # 8</c:v>
                      </c:pt>
                    </c:strCache>
                  </c:strRef>
                </c:cat>
                <c:val>
                  <c:numRef>
                    <c:extLst xmlns:c15="http://schemas.microsoft.com/office/drawing/2012/chart">
                      <c:ext xmlns:c15="http://schemas.microsoft.com/office/drawing/2012/chart" uri="{02D57815-91ED-43cb-92C2-25804820EDAC}">
                        <c15:formulaRef>
                          <c15:sqref>FORMULARIO!$M$67:$M$74</c15:sqref>
                        </c15:formulaRef>
                      </c:ext>
                    </c:extLst>
                    <c:numCache>
                      <c:formatCode>General</c:formatCode>
                      <c:ptCount val="8"/>
                    </c:numCache>
                  </c:numRef>
                </c:val>
                <c:extLst xmlns:c15="http://schemas.microsoft.com/office/drawing/2012/chart">
                  <c:ext xmlns:c16="http://schemas.microsoft.com/office/drawing/2014/chart" uri="{C3380CC4-5D6E-409C-BE32-E72D297353CC}">
                    <c16:uniqueId val="{00000009-D83C-40C2-B24D-74F5F2999E36}"/>
                  </c:ext>
                </c:extLst>
              </c15:ser>
            </c15:filteredBarSeries>
          </c:ext>
        </c:extLst>
      </c:barChart>
      <c:catAx>
        <c:axId val="42927576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400" b="1" i="0" u="none" strike="noStrike" kern="1200" baseline="0">
                <a:solidFill>
                  <a:schemeClr val="dk1">
                    <a:lumMod val="65000"/>
                    <a:lumOff val="35000"/>
                  </a:schemeClr>
                </a:solidFill>
                <a:effectLst/>
                <a:latin typeface="+mn-lt"/>
                <a:ea typeface="+mn-ea"/>
                <a:cs typeface="+mn-cs"/>
              </a:defRPr>
            </a:pPr>
            <a:endParaRPr lang="es-MX"/>
          </a:p>
        </c:txPr>
        <c:crossAx val="429276176"/>
        <c:crosses val="autoZero"/>
        <c:auto val="1"/>
        <c:lblAlgn val="ctr"/>
        <c:lblOffset val="100"/>
        <c:noMultiLvlLbl val="0"/>
      </c:catAx>
      <c:valAx>
        <c:axId val="429276176"/>
        <c:scaling>
          <c:orientation val="minMax"/>
        </c:scaling>
        <c:delete val="1"/>
        <c:axPos val="l"/>
        <c:numFmt formatCode="0.00" sourceLinked="1"/>
        <c:majorTickMark val="none"/>
        <c:minorTickMark val="none"/>
        <c:tickLblPos val="nextTo"/>
        <c:crossAx val="429275760"/>
        <c:crosses val="autoZero"/>
        <c:crossBetween val="between"/>
      </c:valAx>
      <c:spPr>
        <a:noFill/>
        <a:ln>
          <a:noFill/>
        </a:ln>
        <a:effectLst/>
      </c:spPr>
    </c:plotArea>
    <c:plotVisOnly val="1"/>
    <c:dispBlanksAs val="gap"/>
    <c:showDLblsOverMax val="0"/>
  </c:chart>
  <c: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a:effectLst/>
  </c:spPr>
  <c:txPr>
    <a:bodyPr/>
    <a:lstStyle/>
    <a:p>
      <a:pPr>
        <a:defRPr/>
      </a:pPr>
      <a:endParaRPr lang="es-MX"/>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4">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defRPr sz="900" kern="1200">
      <a:effectLst/>
    </cs:defRPr>
  </cs:categoryAxis>
  <cs:chartArea>
    <cs:lnRef idx="0"/>
    <cs:fillRef idx="0"/>
    <cs:effectRef idx="0"/>
    <cs:fontRef idx="minor">
      <a:schemeClr val="dk1"/>
    </cs:fontRef>
    <cs: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cs:spPr>
    <cs:defRPr sz="1000" kern="1200"/>
  </cs:chartArea>
  <cs:dataLabel>
    <cs:lnRef idx="0"/>
    <cs:fillRef idx="0"/>
    <cs:effectRef idx="0"/>
    <cs:fontRef idx="minor">
      <a:schemeClr val="lt1"/>
    </cs:fontRef>
    <cs:spPr/>
    <cs:defRPr sz="10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1000" b="1" kern="120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
  <cs:dataPoint3D>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3D>
  <cs:dataPointLine>
    <cs:lnRef idx="0">
      <cs:styleClr val="auto"/>
    </cs:lnRef>
    <cs:fillRef idx="0"/>
    <cs:effectRef idx="0"/>
    <cs:fontRef idx="minor">
      <a:schemeClr val="dk1"/>
    </cs:fontRef>
    <cs:spPr>
      <a:ln w="28575" cap="rnd">
        <a:gradFill>
          <a:gsLst>
            <a:gs pos="0">
              <a:schemeClr val="phClr"/>
            </a:gs>
            <a:gs pos="100000">
              <a:schemeClr val="phClr">
                <a:lumMod val="84000"/>
              </a:schemeClr>
            </a:gs>
          </a:gsLst>
          <a:lin ang="5400000" scaled="1"/>
        </a:gradFill>
        <a:round/>
      </a:ln>
    </cs:spPr>
  </cs:dataPointLine>
  <cs:dataPointMarker>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35000"/>
          <a:lumOff val="65000"/>
        </a:schemeClr>
      </a:solidFill>
      <a:ln w="9525">
        <a:solidFill>
          <a:schemeClr val="dk1">
            <a:lumMod val="50000"/>
            <a:lumOff val="50000"/>
          </a:schemeClr>
        </a:solidFill>
      </a:ln>
    </cs:spPr>
  </cs:downBar>
  <cs:dropLine>
    <cs:lnRef idx="0"/>
    <cs:fillRef idx="0"/>
    <cs:effectRef idx="0"/>
    <cs:fontRef idx="minor">
      <a:schemeClr val="dk1"/>
    </cs:fontRef>
    <cs:spPr>
      <a:ln w="9525">
        <a:solidFill>
          <a:schemeClr val="dk1">
            <a:lumMod val="50000"/>
            <a:lumOff val="50000"/>
          </a:schemeClr>
        </a:solidFill>
        <a:round/>
      </a:ln>
    </cs:spPr>
  </cs:dropLine>
  <cs:errorBar>
    <cs:lnRef idx="0"/>
    <cs:fillRef idx="0"/>
    <cs:effectRef idx="0"/>
    <cs:fontRef idx="minor">
      <a:schemeClr val="dk1"/>
    </cs:fontRef>
    <cs:spPr>
      <a:ln w="9525">
        <a:solidFill>
          <a:schemeClr val="dk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50000"/>
            <a:lumOff val="50000"/>
          </a:schemeClr>
        </a:solidFill>
        <a:round/>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65000"/>
        <a:lumOff val="35000"/>
      </a:schemeClr>
    </cs:fontRef>
    <cs:defRPr kern="1200">
      <a:effectLst/>
    </cs:defRPr>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lumMod val="95000"/>
        </a:schemeClr>
      </a:solidFill>
      <a:ln w="9525">
        <a:solidFill>
          <a:schemeClr val="dk1">
            <a:lumMod val="15000"/>
            <a:lumOff val="85000"/>
          </a:schemeClr>
        </a:solidFill>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04">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defRPr sz="900" kern="1200">
      <a:effectLst/>
    </cs:defRPr>
  </cs:categoryAxis>
  <cs:chartArea>
    <cs:lnRef idx="0"/>
    <cs:fillRef idx="0"/>
    <cs:effectRef idx="0"/>
    <cs:fontRef idx="minor">
      <a:schemeClr val="dk1"/>
    </cs:fontRef>
    <cs: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cs:spPr>
    <cs:defRPr sz="1000" kern="1200"/>
  </cs:chartArea>
  <cs:dataLabel>
    <cs:lnRef idx="0"/>
    <cs:fillRef idx="0"/>
    <cs:effectRef idx="0"/>
    <cs:fontRef idx="minor">
      <a:schemeClr val="lt1"/>
    </cs:fontRef>
    <cs:spPr/>
    <cs:defRPr sz="10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1000" b="1" kern="120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
  <cs:dataPoint3D>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3D>
  <cs:dataPointLine>
    <cs:lnRef idx="0">
      <cs:styleClr val="auto"/>
    </cs:lnRef>
    <cs:fillRef idx="0"/>
    <cs:effectRef idx="0"/>
    <cs:fontRef idx="minor">
      <a:schemeClr val="dk1"/>
    </cs:fontRef>
    <cs:spPr>
      <a:ln w="28575" cap="rnd">
        <a:gradFill>
          <a:gsLst>
            <a:gs pos="0">
              <a:schemeClr val="phClr"/>
            </a:gs>
            <a:gs pos="100000">
              <a:schemeClr val="phClr">
                <a:lumMod val="84000"/>
              </a:schemeClr>
            </a:gs>
          </a:gsLst>
          <a:lin ang="5400000" scaled="1"/>
        </a:gradFill>
        <a:round/>
      </a:ln>
    </cs:spPr>
  </cs:dataPointLine>
  <cs:dataPointMarker>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35000"/>
          <a:lumOff val="65000"/>
        </a:schemeClr>
      </a:solidFill>
      <a:ln w="9525">
        <a:solidFill>
          <a:schemeClr val="dk1">
            <a:lumMod val="50000"/>
            <a:lumOff val="50000"/>
          </a:schemeClr>
        </a:solidFill>
      </a:ln>
    </cs:spPr>
  </cs:downBar>
  <cs:dropLine>
    <cs:lnRef idx="0"/>
    <cs:fillRef idx="0"/>
    <cs:effectRef idx="0"/>
    <cs:fontRef idx="minor">
      <a:schemeClr val="dk1"/>
    </cs:fontRef>
    <cs:spPr>
      <a:ln w="9525">
        <a:solidFill>
          <a:schemeClr val="dk1">
            <a:lumMod val="50000"/>
            <a:lumOff val="50000"/>
          </a:schemeClr>
        </a:solidFill>
        <a:round/>
      </a:ln>
    </cs:spPr>
  </cs:dropLine>
  <cs:errorBar>
    <cs:lnRef idx="0"/>
    <cs:fillRef idx="0"/>
    <cs:effectRef idx="0"/>
    <cs:fontRef idx="minor">
      <a:schemeClr val="dk1"/>
    </cs:fontRef>
    <cs:spPr>
      <a:ln w="9525">
        <a:solidFill>
          <a:schemeClr val="dk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50000"/>
            <a:lumOff val="50000"/>
          </a:schemeClr>
        </a:solidFill>
        <a:round/>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65000"/>
        <a:lumOff val="35000"/>
      </a:schemeClr>
    </cs:fontRef>
    <cs:defRPr kern="1200">
      <a:effectLst/>
    </cs:defRPr>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lumMod val="95000"/>
        </a:schemeClr>
      </a:solidFill>
      <a:ln w="9525">
        <a:solidFill>
          <a:schemeClr val="dk1">
            <a:lumMod val="15000"/>
            <a:lumOff val="85000"/>
          </a:schemeClr>
        </a:solidFill>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207064</xdr:colOff>
      <xdr:row>2</xdr:row>
      <xdr:rowOff>313268</xdr:rowOff>
    </xdr:to>
    <xdr:pic>
      <xdr:nvPicPr>
        <xdr:cNvPr id="4" name="Imagen 3"/>
        <xdr:cNvPicPr>
          <a:picLocks noChangeAspect="1"/>
        </xdr:cNvPicPr>
      </xdr:nvPicPr>
      <xdr:blipFill>
        <a:blip xmlns:r="http://schemas.openxmlformats.org/officeDocument/2006/relationships" r:embed="rId1"/>
        <a:stretch>
          <a:fillRect/>
        </a:stretch>
      </xdr:blipFill>
      <xdr:spPr>
        <a:xfrm>
          <a:off x="0" y="0"/>
          <a:ext cx="2457173" cy="79642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303695</xdr:colOff>
      <xdr:row>3</xdr:row>
      <xdr:rowOff>54698</xdr:rowOff>
    </xdr:to>
    <xdr:pic>
      <xdr:nvPicPr>
        <xdr:cNvPr id="4" name="Imagen 3"/>
        <xdr:cNvPicPr>
          <a:picLocks noChangeAspect="1"/>
        </xdr:cNvPicPr>
      </xdr:nvPicPr>
      <xdr:blipFill>
        <a:blip xmlns:r="http://schemas.openxmlformats.org/officeDocument/2006/relationships" r:embed="rId1"/>
        <a:stretch>
          <a:fillRect/>
        </a:stretch>
      </xdr:blipFill>
      <xdr:spPr>
        <a:xfrm>
          <a:off x="0" y="0"/>
          <a:ext cx="2553804" cy="82774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220118</xdr:colOff>
      <xdr:row>3</xdr:row>
      <xdr:rowOff>69022</xdr:rowOff>
    </xdr:to>
    <xdr:pic>
      <xdr:nvPicPr>
        <xdr:cNvPr id="5" name="Imagen 4"/>
        <xdr:cNvPicPr>
          <a:picLocks noChangeAspect="1"/>
        </xdr:cNvPicPr>
      </xdr:nvPicPr>
      <xdr:blipFill>
        <a:blip xmlns:r="http://schemas.openxmlformats.org/officeDocument/2006/relationships" r:embed="rId1"/>
        <a:stretch>
          <a:fillRect/>
        </a:stretch>
      </xdr:blipFill>
      <xdr:spPr>
        <a:xfrm>
          <a:off x="0" y="0"/>
          <a:ext cx="2470227" cy="80065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177528</xdr:colOff>
      <xdr:row>4</xdr:row>
      <xdr:rowOff>13805</xdr:rowOff>
    </xdr:to>
    <xdr:pic>
      <xdr:nvPicPr>
        <xdr:cNvPr id="4" name="Imagen 3"/>
        <xdr:cNvPicPr>
          <a:picLocks noChangeAspect="1"/>
        </xdr:cNvPicPr>
      </xdr:nvPicPr>
      <xdr:blipFill>
        <a:blip xmlns:r="http://schemas.openxmlformats.org/officeDocument/2006/relationships" r:embed="rId1"/>
        <a:stretch>
          <a:fillRect/>
        </a:stretch>
      </xdr:blipFill>
      <xdr:spPr>
        <a:xfrm>
          <a:off x="0" y="0"/>
          <a:ext cx="2427637" cy="78684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41415</xdr:rowOff>
    </xdr:from>
    <xdr:to>
      <xdr:col>2</xdr:col>
      <xdr:colOff>648805</xdr:colOff>
      <xdr:row>3</xdr:row>
      <xdr:rowOff>146196</xdr:rowOff>
    </xdr:to>
    <xdr:pic>
      <xdr:nvPicPr>
        <xdr:cNvPr id="3" name="Imagen 2"/>
        <xdr:cNvPicPr>
          <a:picLocks noChangeAspect="1"/>
        </xdr:cNvPicPr>
      </xdr:nvPicPr>
      <xdr:blipFill>
        <a:blip xmlns:r="http://schemas.openxmlformats.org/officeDocument/2006/relationships" r:embed="rId1"/>
        <a:stretch>
          <a:fillRect/>
        </a:stretch>
      </xdr:blipFill>
      <xdr:spPr>
        <a:xfrm>
          <a:off x="0" y="41415"/>
          <a:ext cx="2112066" cy="68456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41413</xdr:rowOff>
    </xdr:from>
    <xdr:to>
      <xdr:col>3</xdr:col>
      <xdr:colOff>49762</xdr:colOff>
      <xdr:row>4</xdr:row>
      <xdr:rowOff>13805</xdr:rowOff>
    </xdr:to>
    <xdr:pic>
      <xdr:nvPicPr>
        <xdr:cNvPr id="3" name="Imagen 2"/>
        <xdr:cNvPicPr>
          <a:picLocks noChangeAspect="1"/>
        </xdr:cNvPicPr>
      </xdr:nvPicPr>
      <xdr:blipFill>
        <a:blip xmlns:r="http://schemas.openxmlformats.org/officeDocument/2006/relationships" r:embed="rId1"/>
        <a:stretch>
          <a:fillRect/>
        </a:stretch>
      </xdr:blipFill>
      <xdr:spPr>
        <a:xfrm>
          <a:off x="0" y="41413"/>
          <a:ext cx="2299871" cy="74543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41412</xdr:colOff>
      <xdr:row>0</xdr:row>
      <xdr:rowOff>0</xdr:rowOff>
    </xdr:from>
    <xdr:to>
      <xdr:col>2</xdr:col>
      <xdr:colOff>622480</xdr:colOff>
      <xdr:row>3</xdr:row>
      <xdr:rowOff>82825</xdr:rowOff>
    </xdr:to>
    <xdr:pic>
      <xdr:nvPicPr>
        <xdr:cNvPr id="3" name="Imagen 2"/>
        <xdr:cNvPicPr>
          <a:picLocks noChangeAspect="1"/>
        </xdr:cNvPicPr>
      </xdr:nvPicPr>
      <xdr:blipFill>
        <a:blip xmlns:r="http://schemas.openxmlformats.org/officeDocument/2006/relationships" r:embed="rId1"/>
        <a:stretch>
          <a:fillRect/>
        </a:stretch>
      </xdr:blipFill>
      <xdr:spPr>
        <a:xfrm>
          <a:off x="41412" y="0"/>
          <a:ext cx="2044329" cy="66260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41413</xdr:colOff>
      <xdr:row>0</xdr:row>
      <xdr:rowOff>41413</xdr:rowOff>
    </xdr:from>
    <xdr:to>
      <xdr:col>3</xdr:col>
      <xdr:colOff>218944</xdr:colOff>
      <xdr:row>4</xdr:row>
      <xdr:rowOff>55218</xdr:rowOff>
    </xdr:to>
    <xdr:pic>
      <xdr:nvPicPr>
        <xdr:cNvPr id="3" name="Imagen 2"/>
        <xdr:cNvPicPr>
          <a:picLocks noChangeAspect="1"/>
        </xdr:cNvPicPr>
      </xdr:nvPicPr>
      <xdr:blipFill>
        <a:blip xmlns:r="http://schemas.openxmlformats.org/officeDocument/2006/relationships" r:embed="rId1"/>
        <a:stretch>
          <a:fillRect/>
        </a:stretch>
      </xdr:blipFill>
      <xdr:spPr>
        <a:xfrm>
          <a:off x="41413" y="41413"/>
          <a:ext cx="2427640" cy="78684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7</xdr:col>
      <xdr:colOff>219488</xdr:colOff>
      <xdr:row>98</xdr:row>
      <xdr:rowOff>22636</xdr:rowOff>
    </xdr:from>
    <xdr:to>
      <xdr:col>16</xdr:col>
      <xdr:colOff>193261</xdr:colOff>
      <xdr:row>115</xdr:row>
      <xdr:rowOff>41411</xdr:rowOff>
    </xdr:to>
    <xdr:graphicFrame macro="">
      <xdr:nvGraphicFramePr>
        <xdr:cNvPr id="4" name="Gráfico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633618</xdr:colOff>
      <xdr:row>80</xdr:row>
      <xdr:rowOff>133074</xdr:rowOff>
    </xdr:from>
    <xdr:to>
      <xdr:col>17</xdr:col>
      <xdr:colOff>41413</xdr:colOff>
      <xdr:row>95</xdr:row>
      <xdr:rowOff>41413</xdr:rowOff>
    </xdr:to>
    <xdr:graphicFrame macro="">
      <xdr:nvGraphicFramePr>
        <xdr:cNvPr id="5" name="Gráfico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0</xdr:col>
      <xdr:colOff>41412</xdr:colOff>
      <xdr:row>0</xdr:row>
      <xdr:rowOff>0</xdr:rowOff>
    </xdr:from>
    <xdr:to>
      <xdr:col>3</xdr:col>
      <xdr:colOff>133763</xdr:colOff>
      <xdr:row>3</xdr:row>
      <xdr:rowOff>179456</xdr:rowOff>
    </xdr:to>
    <xdr:pic>
      <xdr:nvPicPr>
        <xdr:cNvPr id="3" name="Imagen 2"/>
        <xdr:cNvPicPr>
          <a:picLocks noChangeAspect="1"/>
        </xdr:cNvPicPr>
      </xdr:nvPicPr>
      <xdr:blipFill>
        <a:blip xmlns:r="http://schemas.openxmlformats.org/officeDocument/2006/relationships" r:embed="rId3"/>
        <a:stretch>
          <a:fillRect/>
        </a:stretch>
      </xdr:blipFill>
      <xdr:spPr>
        <a:xfrm>
          <a:off x="41412" y="0"/>
          <a:ext cx="2342460" cy="75923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83"/>
  <sheetViews>
    <sheetView showGridLines="0" tabSelected="1" zoomScale="69" zoomScaleNormal="69" workbookViewId="0">
      <selection activeCell="E4" sqref="E4:M4"/>
    </sheetView>
  </sheetViews>
  <sheetFormatPr baseColWidth="10" defaultColWidth="0" defaultRowHeight="15" zeroHeight="1"/>
  <cols>
    <col min="1" max="1" width="11.5703125" style="1" customWidth="1"/>
    <col min="2" max="2" width="10.42578125" style="1" customWidth="1"/>
    <col min="3" max="3" width="11.7109375" style="1" customWidth="1"/>
    <col min="4" max="4" width="9.7109375" style="1" customWidth="1"/>
    <col min="5" max="5" width="9.5703125" style="1" customWidth="1"/>
    <col min="6" max="6" width="9" style="1" customWidth="1"/>
    <col min="7" max="7" width="10.7109375" style="1" customWidth="1"/>
    <col min="8" max="8" width="9.28515625" style="1" customWidth="1"/>
    <col min="9" max="9" width="9.5703125" style="1" customWidth="1"/>
    <col min="10" max="10" width="9.85546875" style="1" customWidth="1"/>
    <col min="11" max="11" width="10.28515625" style="1" customWidth="1"/>
    <col min="12" max="12" width="8.28515625" style="1" customWidth="1"/>
    <col min="13" max="13" width="10" style="1" customWidth="1"/>
    <col min="14" max="14" width="9.7109375" style="1" customWidth="1"/>
    <col min="15" max="15" width="7.7109375" style="1" customWidth="1"/>
    <col min="16" max="16" width="10.7109375" style="1" customWidth="1"/>
    <col min="17" max="18" width="9.28515625" style="1" customWidth="1"/>
    <col min="19" max="19" width="10.42578125" style="1" customWidth="1"/>
    <col min="20" max="16384" width="11.5703125" style="1" hidden="1"/>
  </cols>
  <sheetData>
    <row r="1" spans="1:19" ht="16.149999999999999" customHeight="1">
      <c r="A1" s="195" t="s">
        <v>0</v>
      </c>
      <c r="B1" s="195"/>
      <c r="C1" s="195"/>
      <c r="D1" s="8"/>
      <c r="E1" s="201" t="s">
        <v>334</v>
      </c>
      <c r="F1" s="201"/>
      <c r="G1" s="201"/>
      <c r="H1" s="201"/>
      <c r="I1" s="201"/>
      <c r="J1" s="201"/>
      <c r="K1" s="201"/>
      <c r="L1" s="201"/>
      <c r="M1" s="201"/>
      <c r="N1" s="200" t="s">
        <v>335</v>
      </c>
      <c r="O1" s="200"/>
      <c r="P1" s="200"/>
      <c r="Q1" s="200"/>
      <c r="R1" s="200"/>
      <c r="S1" s="200"/>
    </row>
    <row r="2" spans="1:19" ht="23.25" customHeight="1">
      <c r="A2" s="195"/>
      <c r="B2" s="195"/>
      <c r="C2" s="195"/>
      <c r="D2" s="8"/>
      <c r="E2" s="201"/>
      <c r="F2" s="201"/>
      <c r="G2" s="201"/>
      <c r="H2" s="201"/>
      <c r="I2" s="201"/>
      <c r="J2" s="201"/>
      <c r="K2" s="201"/>
      <c r="L2" s="201"/>
      <c r="M2" s="201"/>
      <c r="N2" s="200"/>
      <c r="O2" s="200"/>
      <c r="P2" s="200"/>
      <c r="Q2" s="200"/>
      <c r="R2" s="200"/>
      <c r="S2" s="200"/>
    </row>
    <row r="3" spans="1:19" ht="24.75" customHeight="1">
      <c r="A3" s="195"/>
      <c r="B3" s="195"/>
      <c r="C3" s="195"/>
      <c r="D3" s="8"/>
      <c r="E3" s="201"/>
      <c r="F3" s="201"/>
      <c r="G3" s="201"/>
      <c r="H3" s="201"/>
      <c r="I3" s="201"/>
      <c r="J3" s="201"/>
      <c r="K3" s="201"/>
      <c r="L3" s="201"/>
      <c r="M3" s="201"/>
      <c r="N3" s="200"/>
      <c r="O3" s="200"/>
      <c r="P3" s="200"/>
      <c r="Q3" s="200"/>
      <c r="R3" s="200"/>
      <c r="S3" s="200"/>
    </row>
    <row r="4" spans="1:19" ht="16.149999999999999" customHeight="1">
      <c r="A4" s="2"/>
      <c r="B4" s="2"/>
      <c r="C4" s="2"/>
      <c r="D4" s="2"/>
      <c r="E4" s="202"/>
      <c r="F4" s="202"/>
      <c r="G4" s="202"/>
      <c r="H4" s="202"/>
      <c r="I4" s="202"/>
      <c r="J4" s="202"/>
      <c r="K4" s="202"/>
      <c r="L4" s="202"/>
      <c r="M4" s="202"/>
      <c r="N4" s="190"/>
      <c r="O4" s="190"/>
      <c r="P4" s="190"/>
      <c r="Q4" s="190"/>
      <c r="R4" s="190"/>
      <c r="S4" s="190"/>
    </row>
    <row r="5" spans="1:19" s="196" customFormat="1" ht="23.45" customHeight="1">
      <c r="A5" s="3" t="s">
        <v>1</v>
      </c>
      <c r="B5" s="4"/>
      <c r="C5" s="9" t="s">
        <v>2</v>
      </c>
      <c r="D5" s="9"/>
      <c r="E5" s="9"/>
      <c r="F5" s="9"/>
      <c r="G5" s="9"/>
      <c r="H5" s="4"/>
      <c r="I5" s="4"/>
      <c r="J5" s="4"/>
      <c r="K5" s="175"/>
      <c r="L5" s="196" t="s">
        <v>4</v>
      </c>
    </row>
    <row r="6" spans="1:19" ht="26.45" customHeight="1">
      <c r="A6" s="3" t="s">
        <v>3</v>
      </c>
      <c r="B6" s="4"/>
      <c r="C6" s="4"/>
      <c r="D6" s="4"/>
      <c r="E6" s="4"/>
      <c r="F6" s="4"/>
      <c r="G6" s="9"/>
      <c r="H6" s="9"/>
      <c r="I6" s="9"/>
      <c r="J6" s="9"/>
      <c r="K6" s="9"/>
      <c r="L6" s="9"/>
      <c r="M6" s="9"/>
      <c r="N6" s="9"/>
      <c r="O6" s="9"/>
      <c r="P6" s="9"/>
      <c r="Q6" s="10"/>
      <c r="R6" s="5"/>
      <c r="S6" s="5"/>
    </row>
    <row r="7" spans="1:19">
      <c r="A7" s="3"/>
      <c r="B7" s="4"/>
      <c r="C7" s="4"/>
      <c r="D7" s="4"/>
      <c r="E7" s="4"/>
      <c r="F7" s="4"/>
      <c r="G7" s="4"/>
      <c r="H7" s="4"/>
      <c r="I7" s="4"/>
      <c r="J7" s="4"/>
      <c r="K7" s="4"/>
      <c r="L7" s="4"/>
      <c r="M7" s="4"/>
      <c r="N7" s="4"/>
      <c r="O7" s="4"/>
      <c r="P7" s="4"/>
      <c r="Q7" s="7"/>
      <c r="R7" s="5"/>
      <c r="S7" s="5"/>
    </row>
    <row r="8" spans="1:19"/>
    <row r="9" spans="1:19" ht="15.75" thickBot="1">
      <c r="B9" s="197" t="s">
        <v>88</v>
      </c>
      <c r="C9" s="197"/>
      <c r="D9" s="197"/>
      <c r="E9" s="197"/>
      <c r="F9" s="197"/>
      <c r="G9" s="197"/>
      <c r="H9" s="197"/>
      <c r="I9" s="197"/>
      <c r="J9" s="197"/>
      <c r="K9" s="197"/>
      <c r="L9" s="197"/>
      <c r="M9" s="197"/>
      <c r="N9" s="197"/>
      <c r="O9" s="197"/>
      <c r="P9" s="197"/>
      <c r="Q9" s="197"/>
      <c r="R9" s="197"/>
      <c r="S9" s="13"/>
    </row>
    <row r="10" spans="1:19">
      <c r="B10" s="199" t="s">
        <v>89</v>
      </c>
      <c r="C10" s="199"/>
      <c r="D10" s="199"/>
      <c r="E10" s="199"/>
      <c r="F10" s="199"/>
      <c r="G10" s="199"/>
      <c r="H10" s="199"/>
      <c r="I10" s="199"/>
      <c r="J10" s="199"/>
      <c r="K10" s="199"/>
      <c r="L10" s="199"/>
      <c r="M10" s="199"/>
      <c r="N10" s="199"/>
      <c r="O10" s="199"/>
      <c r="P10" s="199"/>
      <c r="Q10" s="199"/>
      <c r="R10" s="199"/>
      <c r="S10" s="13"/>
    </row>
    <row r="11" spans="1:19" ht="33" customHeight="1">
      <c r="B11" s="198" t="s">
        <v>5</v>
      </c>
      <c r="C11" s="198"/>
      <c r="D11" s="198"/>
      <c r="E11" s="198"/>
      <c r="F11" s="198"/>
      <c r="G11" s="198"/>
      <c r="H11" s="198"/>
      <c r="I11" s="198"/>
      <c r="J11" s="198"/>
      <c r="K11" s="198"/>
      <c r="L11" s="198"/>
      <c r="M11" s="198"/>
      <c r="N11" s="198"/>
      <c r="O11" s="198"/>
      <c r="P11" s="198"/>
      <c r="Q11" s="198"/>
      <c r="R11" s="198"/>
      <c r="S11" s="14"/>
    </row>
    <row r="12" spans="1:19" ht="14.25" customHeight="1" thickBot="1">
      <c r="C12" s="15"/>
      <c r="D12" s="15"/>
      <c r="E12" s="15"/>
      <c r="F12" s="15"/>
      <c r="G12" s="15"/>
      <c r="H12" s="15"/>
      <c r="I12" s="15"/>
      <c r="J12" s="15"/>
      <c r="K12" s="15"/>
      <c r="L12" s="15"/>
      <c r="M12" s="15"/>
      <c r="N12" s="15"/>
      <c r="O12" s="15"/>
      <c r="P12" s="15"/>
      <c r="Q12" s="15"/>
      <c r="R12" s="15"/>
      <c r="S12" s="15"/>
    </row>
    <row r="13" spans="1:19" ht="30" customHeight="1" thickBot="1">
      <c r="C13" s="248" t="s">
        <v>6</v>
      </c>
      <c r="D13" s="249"/>
      <c r="E13" s="249"/>
      <c r="F13" s="249" t="s">
        <v>7</v>
      </c>
      <c r="G13" s="250"/>
      <c r="H13" s="257" t="s">
        <v>8</v>
      </c>
      <c r="I13" s="258"/>
      <c r="J13" s="258"/>
      <c r="K13" s="258"/>
      <c r="L13" s="258"/>
      <c r="M13" s="258"/>
      <c r="N13" s="258"/>
      <c r="O13" s="258"/>
      <c r="P13" s="258"/>
      <c r="Q13" s="259"/>
      <c r="S13" s="34"/>
    </row>
    <row r="14" spans="1:19" s="18" customFormat="1" ht="30" customHeight="1" thickBot="1">
      <c r="C14" s="251"/>
      <c r="D14" s="252"/>
      <c r="E14" s="252"/>
      <c r="F14" s="252"/>
      <c r="G14" s="253"/>
      <c r="H14" s="42"/>
      <c r="I14" s="40"/>
      <c r="J14" s="40"/>
      <c r="K14" s="40"/>
      <c r="L14" s="40"/>
      <c r="M14" s="40"/>
      <c r="N14" s="40"/>
      <c r="O14" s="40"/>
      <c r="P14" s="40"/>
      <c r="Q14" s="41"/>
      <c r="S14" s="34"/>
    </row>
    <row r="15" spans="1:19" ht="30" customHeight="1">
      <c r="C15" s="274" t="s">
        <v>9</v>
      </c>
      <c r="D15" s="275"/>
      <c r="E15" s="275"/>
      <c r="F15" s="283" t="s">
        <v>10</v>
      </c>
      <c r="G15" s="284"/>
      <c r="H15" s="285">
        <v>1</v>
      </c>
      <c r="I15" s="191">
        <v>1</v>
      </c>
      <c r="J15" s="191">
        <v>1</v>
      </c>
      <c r="K15" s="191">
        <v>1</v>
      </c>
      <c r="L15" s="191">
        <v>1</v>
      </c>
      <c r="M15" s="205">
        <v>1</v>
      </c>
      <c r="N15" s="191">
        <v>1</v>
      </c>
      <c r="O15" s="191">
        <v>1</v>
      </c>
      <c r="P15" s="191">
        <v>1</v>
      </c>
      <c r="Q15" s="193">
        <v>1</v>
      </c>
      <c r="S15" s="34"/>
    </row>
    <row r="16" spans="1:19" ht="30" customHeight="1">
      <c r="C16" s="276"/>
      <c r="D16" s="277"/>
      <c r="E16" s="277"/>
      <c r="F16" s="218" t="s">
        <v>11</v>
      </c>
      <c r="G16" s="219"/>
      <c r="H16" s="286"/>
      <c r="I16" s="192"/>
      <c r="J16" s="192"/>
      <c r="K16" s="192"/>
      <c r="L16" s="192"/>
      <c r="M16" s="204"/>
      <c r="N16" s="192"/>
      <c r="O16" s="192"/>
      <c r="P16" s="192"/>
      <c r="Q16" s="194"/>
      <c r="S16" s="34"/>
    </row>
    <row r="17" spans="3:19" ht="30" customHeight="1">
      <c r="C17" s="276" t="s">
        <v>12</v>
      </c>
      <c r="D17" s="277"/>
      <c r="E17" s="277"/>
      <c r="F17" s="216" t="s">
        <v>10</v>
      </c>
      <c r="G17" s="217"/>
      <c r="H17" s="278">
        <v>1</v>
      </c>
      <c r="I17" s="203">
        <v>1</v>
      </c>
      <c r="J17" s="203">
        <v>1</v>
      </c>
      <c r="K17" s="203">
        <v>1</v>
      </c>
      <c r="L17" s="203">
        <v>1</v>
      </c>
      <c r="M17" s="203">
        <v>1</v>
      </c>
      <c r="N17" s="203">
        <v>1</v>
      </c>
      <c r="O17" s="203">
        <v>1</v>
      </c>
      <c r="P17" s="203">
        <v>1</v>
      </c>
      <c r="Q17" s="206">
        <v>1</v>
      </c>
      <c r="S17" s="34"/>
    </row>
    <row r="18" spans="3:19" ht="30" customHeight="1">
      <c r="C18" s="276"/>
      <c r="D18" s="277"/>
      <c r="E18" s="277"/>
      <c r="F18" s="218" t="s">
        <v>11</v>
      </c>
      <c r="G18" s="219"/>
      <c r="H18" s="286"/>
      <c r="I18" s="204"/>
      <c r="J18" s="204"/>
      <c r="K18" s="204"/>
      <c r="L18" s="204"/>
      <c r="M18" s="204"/>
      <c r="N18" s="204"/>
      <c r="O18" s="204"/>
      <c r="P18" s="204"/>
      <c r="Q18" s="207"/>
      <c r="S18" s="34"/>
    </row>
    <row r="19" spans="3:19" ht="30" customHeight="1">
      <c r="C19" s="276" t="s">
        <v>13</v>
      </c>
      <c r="D19" s="277"/>
      <c r="E19" s="277"/>
      <c r="F19" s="216" t="s">
        <v>10</v>
      </c>
      <c r="G19" s="217"/>
      <c r="H19" s="278">
        <v>1</v>
      </c>
      <c r="I19" s="203">
        <v>1</v>
      </c>
      <c r="J19" s="203">
        <v>1</v>
      </c>
      <c r="K19" s="203">
        <v>1</v>
      </c>
      <c r="L19" s="203">
        <v>1</v>
      </c>
      <c r="M19" s="203">
        <v>1</v>
      </c>
      <c r="N19" s="203">
        <v>1</v>
      </c>
      <c r="O19" s="203">
        <v>1</v>
      </c>
      <c r="P19" s="203">
        <v>1</v>
      </c>
      <c r="Q19" s="206">
        <v>1</v>
      </c>
      <c r="S19" s="34"/>
    </row>
    <row r="20" spans="3:19" ht="30" customHeight="1">
      <c r="C20" s="276"/>
      <c r="D20" s="277"/>
      <c r="E20" s="277"/>
      <c r="F20" s="218" t="s">
        <v>11</v>
      </c>
      <c r="G20" s="219"/>
      <c r="H20" s="286"/>
      <c r="I20" s="204"/>
      <c r="J20" s="204"/>
      <c r="K20" s="204"/>
      <c r="L20" s="204"/>
      <c r="M20" s="204"/>
      <c r="N20" s="204"/>
      <c r="O20" s="204"/>
      <c r="P20" s="204"/>
      <c r="Q20" s="207"/>
      <c r="S20" s="34"/>
    </row>
    <row r="21" spans="3:19" ht="30" customHeight="1">
      <c r="C21" s="220" t="s">
        <v>14</v>
      </c>
      <c r="D21" s="221"/>
      <c r="E21" s="221"/>
      <c r="F21" s="216" t="s">
        <v>10</v>
      </c>
      <c r="G21" s="217"/>
      <c r="H21" s="278">
        <v>1</v>
      </c>
      <c r="I21" s="203">
        <v>1</v>
      </c>
      <c r="J21" s="203">
        <v>1</v>
      </c>
      <c r="K21" s="203">
        <v>1</v>
      </c>
      <c r="L21" s="203">
        <v>1</v>
      </c>
      <c r="M21" s="203">
        <v>1</v>
      </c>
      <c r="N21" s="203">
        <v>1</v>
      </c>
      <c r="O21" s="203">
        <v>1</v>
      </c>
      <c r="P21" s="203">
        <v>1</v>
      </c>
      <c r="Q21" s="206">
        <v>1</v>
      </c>
      <c r="S21" s="34"/>
    </row>
    <row r="22" spans="3:19" ht="30" customHeight="1">
      <c r="C22" s="220"/>
      <c r="D22" s="221"/>
      <c r="E22" s="221"/>
      <c r="F22" s="218" t="s">
        <v>11</v>
      </c>
      <c r="G22" s="219"/>
      <c r="H22" s="286"/>
      <c r="I22" s="204"/>
      <c r="J22" s="204"/>
      <c r="K22" s="204"/>
      <c r="L22" s="204"/>
      <c r="M22" s="204"/>
      <c r="N22" s="204"/>
      <c r="O22" s="204"/>
      <c r="P22" s="204"/>
      <c r="Q22" s="207"/>
      <c r="S22" s="34"/>
    </row>
    <row r="23" spans="3:19" ht="30" customHeight="1">
      <c r="C23" s="220" t="s">
        <v>15</v>
      </c>
      <c r="D23" s="221"/>
      <c r="E23" s="221"/>
      <c r="F23" s="216" t="s">
        <v>10</v>
      </c>
      <c r="G23" s="217"/>
      <c r="H23" s="278">
        <v>1</v>
      </c>
      <c r="I23" s="203">
        <v>1</v>
      </c>
      <c r="J23" s="203">
        <v>1</v>
      </c>
      <c r="K23" s="203">
        <v>1</v>
      </c>
      <c r="L23" s="203">
        <v>1</v>
      </c>
      <c r="M23" s="203">
        <v>1</v>
      </c>
      <c r="N23" s="203">
        <v>1</v>
      </c>
      <c r="O23" s="203">
        <v>1</v>
      </c>
      <c r="P23" s="203">
        <v>1</v>
      </c>
      <c r="Q23" s="206">
        <v>1</v>
      </c>
      <c r="S23" s="34"/>
    </row>
    <row r="24" spans="3:19" ht="30" customHeight="1">
      <c r="C24" s="220"/>
      <c r="D24" s="221"/>
      <c r="E24" s="221"/>
      <c r="F24" s="218" t="s">
        <v>11</v>
      </c>
      <c r="G24" s="219"/>
      <c r="H24" s="286"/>
      <c r="I24" s="204"/>
      <c r="J24" s="204"/>
      <c r="K24" s="204"/>
      <c r="L24" s="204"/>
      <c r="M24" s="204"/>
      <c r="N24" s="204"/>
      <c r="O24" s="204"/>
      <c r="P24" s="204"/>
      <c r="Q24" s="207"/>
      <c r="S24" s="34"/>
    </row>
    <row r="25" spans="3:19" ht="30" customHeight="1">
      <c r="C25" s="220" t="s">
        <v>16</v>
      </c>
      <c r="D25" s="221"/>
      <c r="E25" s="221"/>
      <c r="F25" s="216" t="s">
        <v>10</v>
      </c>
      <c r="G25" s="217"/>
      <c r="H25" s="278">
        <v>1</v>
      </c>
      <c r="I25" s="203">
        <v>1</v>
      </c>
      <c r="J25" s="203">
        <v>1</v>
      </c>
      <c r="K25" s="282" t="s">
        <v>17</v>
      </c>
      <c r="L25" s="203">
        <v>1</v>
      </c>
      <c r="M25" s="203">
        <v>1</v>
      </c>
      <c r="N25" s="203">
        <v>1</v>
      </c>
      <c r="O25" s="203">
        <v>1</v>
      </c>
      <c r="P25" s="282" t="s">
        <v>17</v>
      </c>
      <c r="Q25" s="206">
        <v>1</v>
      </c>
      <c r="S25" s="34"/>
    </row>
    <row r="26" spans="3:19" ht="30" customHeight="1">
      <c r="C26" s="220"/>
      <c r="D26" s="221"/>
      <c r="E26" s="221"/>
      <c r="F26" s="218" t="s">
        <v>11</v>
      </c>
      <c r="G26" s="219"/>
      <c r="H26" s="286"/>
      <c r="I26" s="204"/>
      <c r="J26" s="204"/>
      <c r="K26" s="192"/>
      <c r="L26" s="204"/>
      <c r="M26" s="204"/>
      <c r="N26" s="204"/>
      <c r="O26" s="204"/>
      <c r="P26" s="192"/>
      <c r="Q26" s="207"/>
      <c r="S26" s="34"/>
    </row>
    <row r="27" spans="3:19" ht="30" customHeight="1">
      <c r="C27" s="220" t="s">
        <v>18</v>
      </c>
      <c r="D27" s="221"/>
      <c r="E27" s="221"/>
      <c r="F27" s="216" t="s">
        <v>10</v>
      </c>
      <c r="G27" s="217"/>
      <c r="H27" s="278">
        <v>1</v>
      </c>
      <c r="I27" s="203">
        <v>1</v>
      </c>
      <c r="J27" s="203">
        <v>1</v>
      </c>
      <c r="K27" s="203">
        <v>1</v>
      </c>
      <c r="L27" s="203">
        <v>1</v>
      </c>
      <c r="M27" s="203">
        <v>1</v>
      </c>
      <c r="N27" s="203">
        <v>1</v>
      </c>
      <c r="O27" s="203">
        <v>1</v>
      </c>
      <c r="P27" s="203">
        <v>1</v>
      </c>
      <c r="Q27" s="206">
        <v>1</v>
      </c>
      <c r="S27" s="34"/>
    </row>
    <row r="28" spans="3:19" ht="30" customHeight="1">
      <c r="C28" s="220"/>
      <c r="D28" s="221"/>
      <c r="E28" s="221"/>
      <c r="F28" s="218" t="s">
        <v>11</v>
      </c>
      <c r="G28" s="219"/>
      <c r="H28" s="286"/>
      <c r="I28" s="204"/>
      <c r="J28" s="204"/>
      <c r="K28" s="204"/>
      <c r="L28" s="204"/>
      <c r="M28" s="204"/>
      <c r="N28" s="204"/>
      <c r="O28" s="204"/>
      <c r="P28" s="204"/>
      <c r="Q28" s="207"/>
      <c r="S28" s="34"/>
    </row>
    <row r="29" spans="3:19" ht="30" customHeight="1">
      <c r="C29" s="222" t="s">
        <v>19</v>
      </c>
      <c r="D29" s="223"/>
      <c r="E29" s="223"/>
      <c r="F29" s="208" t="s">
        <v>10</v>
      </c>
      <c r="G29" s="209"/>
      <c r="H29" s="224">
        <f>AESP2!H25</f>
        <v>1</v>
      </c>
      <c r="I29" s="212">
        <f>AESP2!I25</f>
        <v>0</v>
      </c>
      <c r="J29" s="212">
        <f>AESP2!J25</f>
        <v>1</v>
      </c>
      <c r="K29" s="212">
        <f>AESP2!K25</f>
        <v>1</v>
      </c>
      <c r="L29" s="212">
        <f>AESP2!L25</f>
        <v>1</v>
      </c>
      <c r="M29" s="212">
        <f>AESP2!M25</f>
        <v>1</v>
      </c>
      <c r="N29" s="212">
        <f>AESP2!N25</f>
        <v>1</v>
      </c>
      <c r="O29" s="212">
        <f>AESP2!O25</f>
        <v>0</v>
      </c>
      <c r="P29" s="212">
        <f>AESP2!P25</f>
        <v>1</v>
      </c>
      <c r="Q29" s="214">
        <f>AESP2!Q25</f>
        <v>1</v>
      </c>
      <c r="S29" s="34"/>
    </row>
    <row r="30" spans="3:19" ht="30" customHeight="1">
      <c r="C30" s="222"/>
      <c r="D30" s="223"/>
      <c r="E30" s="223"/>
      <c r="F30" s="210" t="s">
        <v>11</v>
      </c>
      <c r="G30" s="211"/>
      <c r="H30" s="225"/>
      <c r="I30" s="213"/>
      <c r="J30" s="213"/>
      <c r="K30" s="213"/>
      <c r="L30" s="213"/>
      <c r="M30" s="213"/>
      <c r="N30" s="213"/>
      <c r="O30" s="213"/>
      <c r="P30" s="213"/>
      <c r="Q30" s="215"/>
      <c r="S30" s="34"/>
    </row>
    <row r="31" spans="3:19" ht="30" customHeight="1">
      <c r="C31" s="220" t="s">
        <v>20</v>
      </c>
      <c r="D31" s="221"/>
      <c r="E31" s="221"/>
      <c r="F31" s="216" t="s">
        <v>10</v>
      </c>
      <c r="G31" s="217"/>
      <c r="H31" s="278">
        <v>1</v>
      </c>
      <c r="I31" s="203">
        <v>1</v>
      </c>
      <c r="J31" s="203">
        <v>1</v>
      </c>
      <c r="K31" s="203">
        <v>1</v>
      </c>
      <c r="L31" s="203">
        <v>1</v>
      </c>
      <c r="M31" s="203">
        <v>1</v>
      </c>
      <c r="N31" s="203">
        <v>1</v>
      </c>
      <c r="O31" s="203">
        <v>1</v>
      </c>
      <c r="P31" s="203">
        <v>1</v>
      </c>
      <c r="Q31" s="206">
        <v>1</v>
      </c>
      <c r="S31" s="34"/>
    </row>
    <row r="32" spans="3:19" ht="30" customHeight="1">
      <c r="C32" s="220"/>
      <c r="D32" s="221"/>
      <c r="E32" s="221"/>
      <c r="F32" s="218" t="s">
        <v>11</v>
      </c>
      <c r="G32" s="219"/>
      <c r="H32" s="286"/>
      <c r="I32" s="204"/>
      <c r="J32" s="204"/>
      <c r="K32" s="204"/>
      <c r="L32" s="204"/>
      <c r="M32" s="204"/>
      <c r="N32" s="204"/>
      <c r="O32" s="204"/>
      <c r="P32" s="204"/>
      <c r="Q32" s="207"/>
      <c r="S32" s="34"/>
    </row>
    <row r="33" spans="3:19" ht="30" customHeight="1">
      <c r="C33" s="220" t="s">
        <v>21</v>
      </c>
      <c r="D33" s="221"/>
      <c r="E33" s="221"/>
      <c r="F33" s="216" t="s">
        <v>10</v>
      </c>
      <c r="G33" s="217"/>
      <c r="H33" s="278">
        <v>1</v>
      </c>
      <c r="I33" s="203">
        <v>1</v>
      </c>
      <c r="J33" s="203">
        <v>1</v>
      </c>
      <c r="K33" s="203">
        <v>1</v>
      </c>
      <c r="L33" s="203">
        <v>1</v>
      </c>
      <c r="M33" s="203">
        <v>1</v>
      </c>
      <c r="N33" s="203">
        <v>1</v>
      </c>
      <c r="O33" s="203">
        <v>1</v>
      </c>
      <c r="P33" s="203">
        <v>1</v>
      </c>
      <c r="Q33" s="206">
        <v>1</v>
      </c>
      <c r="S33" s="34"/>
    </row>
    <row r="34" spans="3:19" ht="30" customHeight="1">
      <c r="C34" s="220"/>
      <c r="D34" s="221"/>
      <c r="E34" s="221"/>
      <c r="F34" s="218" t="s">
        <v>11</v>
      </c>
      <c r="G34" s="219"/>
      <c r="H34" s="286"/>
      <c r="I34" s="204"/>
      <c r="J34" s="204"/>
      <c r="K34" s="204"/>
      <c r="L34" s="204"/>
      <c r="M34" s="204"/>
      <c r="N34" s="204"/>
      <c r="O34" s="204"/>
      <c r="P34" s="204"/>
      <c r="Q34" s="207"/>
      <c r="S34" s="34"/>
    </row>
    <row r="35" spans="3:19" ht="30" customHeight="1">
      <c r="C35" s="220" t="s">
        <v>22</v>
      </c>
      <c r="D35" s="221"/>
      <c r="E35" s="221"/>
      <c r="F35" s="216" t="s">
        <v>10</v>
      </c>
      <c r="G35" s="217"/>
      <c r="H35" s="278">
        <v>1</v>
      </c>
      <c r="I35" s="203" t="s">
        <v>17</v>
      </c>
      <c r="J35" s="203">
        <v>1</v>
      </c>
      <c r="K35" s="203">
        <v>1</v>
      </c>
      <c r="L35" s="203">
        <v>1</v>
      </c>
      <c r="M35" s="203">
        <v>1</v>
      </c>
      <c r="N35" s="203" t="s">
        <v>17</v>
      </c>
      <c r="O35" s="203">
        <v>1</v>
      </c>
      <c r="P35" s="203">
        <v>1</v>
      </c>
      <c r="Q35" s="206">
        <v>1</v>
      </c>
      <c r="S35" s="34"/>
    </row>
    <row r="36" spans="3:19" ht="30" customHeight="1">
      <c r="C36" s="220"/>
      <c r="D36" s="221"/>
      <c r="E36" s="221"/>
      <c r="F36" s="218" t="s">
        <v>11</v>
      </c>
      <c r="G36" s="219"/>
      <c r="H36" s="286"/>
      <c r="I36" s="204"/>
      <c r="J36" s="204"/>
      <c r="K36" s="204"/>
      <c r="L36" s="204"/>
      <c r="M36" s="204"/>
      <c r="N36" s="204"/>
      <c r="O36" s="204"/>
      <c r="P36" s="204"/>
      <c r="Q36" s="207"/>
      <c r="S36" s="34"/>
    </row>
    <row r="37" spans="3:19" ht="30" customHeight="1">
      <c r="C37" s="220" t="s">
        <v>23</v>
      </c>
      <c r="D37" s="221"/>
      <c r="E37" s="221"/>
      <c r="F37" s="216" t="s">
        <v>10</v>
      </c>
      <c r="G37" s="217"/>
      <c r="H37" s="278">
        <v>1</v>
      </c>
      <c r="I37" s="203">
        <v>1</v>
      </c>
      <c r="J37" s="203">
        <v>1</v>
      </c>
      <c r="K37" s="203">
        <v>1</v>
      </c>
      <c r="L37" s="203">
        <v>1</v>
      </c>
      <c r="M37" s="203">
        <v>1</v>
      </c>
      <c r="N37" s="203">
        <v>1</v>
      </c>
      <c r="O37" s="203">
        <v>1</v>
      </c>
      <c r="P37" s="203">
        <v>1</v>
      </c>
      <c r="Q37" s="206">
        <v>1</v>
      </c>
      <c r="S37" s="34"/>
    </row>
    <row r="38" spans="3:19" ht="30" customHeight="1">
      <c r="C38" s="220"/>
      <c r="D38" s="221"/>
      <c r="E38" s="221"/>
      <c r="F38" s="218" t="s">
        <v>11</v>
      </c>
      <c r="G38" s="219"/>
      <c r="H38" s="286"/>
      <c r="I38" s="204"/>
      <c r="J38" s="204"/>
      <c r="K38" s="204"/>
      <c r="L38" s="204"/>
      <c r="M38" s="204"/>
      <c r="N38" s="204"/>
      <c r="O38" s="204"/>
      <c r="P38" s="204"/>
      <c r="Q38" s="207"/>
      <c r="S38" s="34"/>
    </row>
    <row r="39" spans="3:19" ht="30" customHeight="1">
      <c r="C39" s="220" t="s">
        <v>24</v>
      </c>
      <c r="D39" s="221"/>
      <c r="E39" s="221"/>
      <c r="F39" s="216" t="s">
        <v>10</v>
      </c>
      <c r="G39" s="217"/>
      <c r="H39" s="278">
        <v>1</v>
      </c>
      <c r="I39" s="203">
        <v>1</v>
      </c>
      <c r="J39" s="203">
        <v>1</v>
      </c>
      <c r="K39" s="203">
        <v>1</v>
      </c>
      <c r="L39" s="203">
        <v>1</v>
      </c>
      <c r="M39" s="203">
        <v>1</v>
      </c>
      <c r="N39" s="203">
        <v>1</v>
      </c>
      <c r="O39" s="203">
        <v>1</v>
      </c>
      <c r="P39" s="203">
        <v>1</v>
      </c>
      <c r="Q39" s="206">
        <v>1</v>
      </c>
      <c r="S39" s="34"/>
    </row>
    <row r="40" spans="3:19" ht="30" customHeight="1">
      <c r="C40" s="220"/>
      <c r="D40" s="221"/>
      <c r="E40" s="221"/>
      <c r="F40" s="218" t="s">
        <v>11</v>
      </c>
      <c r="G40" s="219"/>
      <c r="H40" s="286"/>
      <c r="I40" s="204"/>
      <c r="J40" s="204"/>
      <c r="K40" s="204"/>
      <c r="L40" s="204"/>
      <c r="M40" s="204"/>
      <c r="N40" s="204"/>
      <c r="O40" s="204"/>
      <c r="P40" s="204"/>
      <c r="Q40" s="207"/>
      <c r="S40" s="34"/>
    </row>
    <row r="41" spans="3:19" ht="30" customHeight="1">
      <c r="C41" s="222" t="s">
        <v>25</v>
      </c>
      <c r="D41" s="223"/>
      <c r="E41" s="223"/>
      <c r="F41" s="208" t="s">
        <v>10</v>
      </c>
      <c r="G41" s="209"/>
      <c r="H41" s="224"/>
      <c r="I41" s="212"/>
      <c r="J41" s="212"/>
      <c r="K41" s="212"/>
      <c r="L41" s="212"/>
      <c r="M41" s="212"/>
      <c r="N41" s="212"/>
      <c r="O41" s="212"/>
      <c r="P41" s="212"/>
      <c r="Q41" s="214"/>
      <c r="S41" s="34"/>
    </row>
    <row r="42" spans="3:19" ht="30" customHeight="1">
      <c r="C42" s="222"/>
      <c r="D42" s="223"/>
      <c r="E42" s="223"/>
      <c r="F42" s="210" t="s">
        <v>11</v>
      </c>
      <c r="G42" s="211"/>
      <c r="H42" s="225"/>
      <c r="I42" s="213"/>
      <c r="J42" s="213"/>
      <c r="K42" s="213"/>
      <c r="L42" s="213"/>
      <c r="M42" s="213"/>
      <c r="N42" s="213"/>
      <c r="O42" s="213"/>
      <c r="P42" s="213"/>
      <c r="Q42" s="215"/>
      <c r="S42" s="34"/>
    </row>
    <row r="43" spans="3:19" ht="30" customHeight="1">
      <c r="C43" s="220" t="s">
        <v>26</v>
      </c>
      <c r="D43" s="221"/>
      <c r="E43" s="221"/>
      <c r="F43" s="216" t="s">
        <v>10</v>
      </c>
      <c r="G43" s="217"/>
      <c r="H43" s="278">
        <v>1</v>
      </c>
      <c r="I43" s="203">
        <v>1</v>
      </c>
      <c r="J43" s="203">
        <v>1</v>
      </c>
      <c r="K43" s="203">
        <v>1</v>
      </c>
      <c r="L43" s="203">
        <v>1</v>
      </c>
      <c r="M43" s="203">
        <v>1</v>
      </c>
      <c r="N43" s="203">
        <v>1</v>
      </c>
      <c r="O43" s="203">
        <v>1</v>
      </c>
      <c r="P43" s="203">
        <v>1</v>
      </c>
      <c r="Q43" s="206">
        <v>1</v>
      </c>
      <c r="S43" s="34"/>
    </row>
    <row r="44" spans="3:19" ht="30" customHeight="1" thickBot="1">
      <c r="C44" s="232"/>
      <c r="D44" s="233"/>
      <c r="E44" s="233"/>
      <c r="F44" s="280" t="s">
        <v>11</v>
      </c>
      <c r="G44" s="281"/>
      <c r="H44" s="279"/>
      <c r="I44" s="236"/>
      <c r="J44" s="236"/>
      <c r="K44" s="236"/>
      <c r="L44" s="236"/>
      <c r="M44" s="236"/>
      <c r="N44" s="236"/>
      <c r="O44" s="236"/>
      <c r="P44" s="236"/>
      <c r="Q44" s="238"/>
      <c r="S44" s="34"/>
    </row>
    <row r="45" spans="3:19" ht="27.75" customHeight="1" thickBot="1">
      <c r="C45" s="226" t="s">
        <v>27</v>
      </c>
      <c r="D45" s="227"/>
      <c r="E45" s="227"/>
      <c r="F45" s="227"/>
      <c r="G45" s="228"/>
      <c r="H45" s="45">
        <f>IF(H15=0,0,IF(H17=0,0,IF(H19=0,0,IF(H21=0,0,IF(H23=0,0,IF(H25=0,0,IF(H27=0,0,IF(H29=0,0,IF(H31=0,0,IF(H33=0,0,IF(H35=0,0,IF(H37=0,0,IF(H39=0,0,IF(H41=0,0,IF(H43=0,0,1)))))))))))))))</f>
        <v>0</v>
      </c>
      <c r="I45" s="46">
        <f t="shared" ref="I45:L45" si="0">IF(I15=0,0,IF(I17=0,0,IF(I19=0,0,IF(I21=0,0,IF(I23=0,0,IF(I25=0,0,IF(I27=0,0,IF(I29=0,0,IF(I31=0,0,IF(I33=0,0,IF(I35=0,0,IF(I37=0,0,IF(I39=0,0,IF(I41=0,0,IF(I43=0,0,1)))))))))))))))</f>
        <v>0</v>
      </c>
      <c r="J45" s="46">
        <f t="shared" si="0"/>
        <v>0</v>
      </c>
      <c r="K45" s="46">
        <f t="shared" si="0"/>
        <v>0</v>
      </c>
      <c r="L45" s="46">
        <f t="shared" si="0"/>
        <v>0</v>
      </c>
      <c r="M45" s="46">
        <f>IF(M15=0,0,IF(M17=0,0,IF(M19=0,0,IF(M21=0,0,IF(M23=0,0,IF(M25=0,0,IF(M27=0,0,IF(M29=0,0,IF(M31=0,0,IF(M33=0,0,IF(M35=0,0,IF(M37=0,0,IF(M39=0,0,IF(M41=0,0,IF(M43=0,0,1)))))))))))))))</f>
        <v>0</v>
      </c>
      <c r="N45" s="46">
        <f t="shared" ref="N45:Q45" si="1">IF(N15=0,0,IF(N17=0,0,IF(N19=0,0,IF(N21=0,0,IF(N23=0,0,IF(N25=0,0,IF(N27=0,0,IF(N29=0,0,IF(N31=0,0,IF(N33=0,0,IF(N35=0,0,IF(N37=0,0,IF(N39=0,0,IF(N41=0,0,IF(N43=0,0,1)))))))))))))))</f>
        <v>0</v>
      </c>
      <c r="O45" s="46">
        <f t="shared" si="1"/>
        <v>0</v>
      </c>
      <c r="P45" s="46">
        <f t="shared" si="1"/>
        <v>0</v>
      </c>
      <c r="Q45" s="47">
        <f t="shared" si="1"/>
        <v>0</v>
      </c>
      <c r="S45" s="34"/>
    </row>
    <row r="46" spans="3:19" ht="28.5" customHeight="1" thickBot="1">
      <c r="C46" s="229" t="s">
        <v>28</v>
      </c>
      <c r="D46" s="230"/>
      <c r="E46" s="230"/>
      <c r="F46" s="230"/>
      <c r="G46" s="231"/>
      <c r="H46" s="271">
        <f>SUM(H45:Q45)</f>
        <v>0</v>
      </c>
      <c r="I46" s="272"/>
      <c r="J46" s="272"/>
      <c r="K46" s="272"/>
      <c r="L46" s="272"/>
      <c r="M46" s="272"/>
      <c r="N46" s="272"/>
      <c r="O46" s="272"/>
      <c r="P46" s="272"/>
      <c r="Q46" s="273"/>
      <c r="R46" s="64">
        <f>H46</f>
        <v>0</v>
      </c>
      <c r="S46" s="34"/>
    </row>
    <row r="47" spans="3:19" ht="18.75">
      <c r="C47" s="23"/>
      <c r="D47" s="23"/>
      <c r="E47" s="16"/>
      <c r="F47" s="16"/>
      <c r="G47" s="16"/>
      <c r="H47" s="16"/>
      <c r="I47" s="16"/>
      <c r="J47" s="24"/>
      <c r="K47" s="17"/>
      <c r="L47" s="34"/>
      <c r="M47" s="34"/>
      <c r="N47" s="34"/>
      <c r="O47" s="34"/>
      <c r="P47" s="34"/>
      <c r="Q47" s="34"/>
      <c r="R47" s="34"/>
      <c r="S47" s="34"/>
    </row>
    <row r="48" spans="3:19">
      <c r="C48" s="17"/>
      <c r="D48" s="17"/>
      <c r="E48" s="17"/>
      <c r="F48" s="17"/>
      <c r="G48" s="17"/>
      <c r="H48" s="17"/>
      <c r="I48" s="17"/>
      <c r="J48" s="17"/>
      <c r="K48" s="17"/>
      <c r="L48" s="34"/>
      <c r="M48" s="34"/>
      <c r="N48" s="34"/>
      <c r="O48" s="34"/>
      <c r="P48" s="34"/>
      <c r="Q48" s="34"/>
      <c r="R48" s="34"/>
      <c r="S48" s="34"/>
    </row>
    <row r="49" spans="2:19" ht="18" customHeight="1" thickBot="1">
      <c r="B49" s="237" t="s">
        <v>87</v>
      </c>
      <c r="C49" s="237"/>
      <c r="D49" s="237"/>
      <c r="E49" s="237"/>
      <c r="F49" s="237"/>
      <c r="G49" s="237"/>
      <c r="H49" s="237"/>
      <c r="I49" s="237"/>
      <c r="J49" s="237"/>
      <c r="K49" s="237"/>
      <c r="L49" s="237"/>
      <c r="M49" s="237"/>
      <c r="N49" s="237"/>
      <c r="O49" s="237"/>
      <c r="P49" s="237"/>
      <c r="Q49" s="237"/>
      <c r="R49" s="237"/>
      <c r="S49" s="34"/>
    </row>
    <row r="50" spans="2:19" ht="18" customHeight="1">
      <c r="B50" s="262" t="s">
        <v>38</v>
      </c>
      <c r="C50" s="262"/>
      <c r="D50" s="262"/>
      <c r="E50" s="262"/>
      <c r="F50" s="262"/>
      <c r="G50" s="262"/>
      <c r="H50" s="262"/>
      <c r="I50" s="262"/>
      <c r="J50" s="262"/>
      <c r="K50" s="262"/>
      <c r="L50" s="262"/>
      <c r="M50" s="262"/>
      <c r="N50" s="262"/>
      <c r="O50" s="262"/>
      <c r="P50" s="262"/>
      <c r="Q50" s="262"/>
      <c r="R50" s="262"/>
      <c r="S50" s="34"/>
    </row>
    <row r="51" spans="2:19" ht="18" customHeight="1">
      <c r="B51" s="262"/>
      <c r="C51" s="262"/>
      <c r="D51" s="262"/>
      <c r="E51" s="262"/>
      <c r="F51" s="262"/>
      <c r="G51" s="262"/>
      <c r="H51" s="262"/>
      <c r="I51" s="262"/>
      <c r="J51" s="262"/>
      <c r="K51" s="262"/>
      <c r="L51" s="262"/>
      <c r="M51" s="262"/>
      <c r="N51" s="262"/>
      <c r="O51" s="262"/>
      <c r="P51" s="262"/>
      <c r="Q51" s="262"/>
      <c r="R51" s="262"/>
      <c r="S51" s="34"/>
    </row>
    <row r="52" spans="2:19" ht="18" customHeight="1">
      <c r="B52" s="262"/>
      <c r="C52" s="262"/>
      <c r="D52" s="262"/>
      <c r="E52" s="262"/>
      <c r="F52" s="262"/>
      <c r="G52" s="262"/>
      <c r="H52" s="262"/>
      <c r="I52" s="262"/>
      <c r="J52" s="262"/>
      <c r="K52" s="262"/>
      <c r="L52" s="262"/>
      <c r="M52" s="262"/>
      <c r="N52" s="262"/>
      <c r="O52" s="262"/>
      <c r="P52" s="262"/>
      <c r="Q52" s="262"/>
      <c r="R52" s="262"/>
      <c r="S52" s="34"/>
    </row>
    <row r="53" spans="2:19" ht="18" customHeight="1">
      <c r="B53" s="198" t="s">
        <v>29</v>
      </c>
      <c r="C53" s="198"/>
      <c r="D53" s="198"/>
      <c r="E53" s="198"/>
      <c r="F53" s="198"/>
      <c r="G53" s="198"/>
      <c r="H53" s="198"/>
      <c r="I53" s="198"/>
      <c r="J53" s="198"/>
      <c r="K53" s="198"/>
      <c r="L53" s="198"/>
      <c r="M53" s="198"/>
      <c r="N53" s="198"/>
      <c r="O53" s="198"/>
      <c r="P53" s="198"/>
      <c r="Q53" s="198"/>
      <c r="R53" s="198"/>
      <c r="S53" s="34"/>
    </row>
    <row r="54" spans="2:19" ht="15.75" thickBot="1">
      <c r="C54" s="17"/>
      <c r="D54" s="17"/>
      <c r="E54" s="17"/>
      <c r="F54" s="17"/>
      <c r="G54" s="17"/>
      <c r="H54" s="17"/>
      <c r="I54" s="17"/>
      <c r="J54" s="17"/>
      <c r="K54" s="17"/>
      <c r="L54" s="34"/>
      <c r="M54" s="34"/>
      <c r="N54" s="34"/>
      <c r="O54" s="34"/>
      <c r="P54" s="34"/>
      <c r="Q54" s="34"/>
      <c r="R54" s="34"/>
      <c r="S54" s="34"/>
    </row>
    <row r="55" spans="2:19" ht="30" customHeight="1" thickBot="1">
      <c r="D55" s="287" t="s">
        <v>30</v>
      </c>
      <c r="E55" s="239"/>
      <c r="F55" s="239" t="s">
        <v>31</v>
      </c>
      <c r="G55" s="239"/>
      <c r="H55" s="239"/>
      <c r="I55" s="239"/>
      <c r="J55" s="239" t="s">
        <v>10</v>
      </c>
      <c r="K55" s="239"/>
      <c r="L55" s="239" t="s">
        <v>11</v>
      </c>
      <c r="M55" s="264"/>
      <c r="N55" s="290" t="s">
        <v>27</v>
      </c>
      <c r="O55" s="291"/>
      <c r="P55" s="34"/>
      <c r="Q55" s="34"/>
      <c r="R55" s="34"/>
      <c r="S55" s="34"/>
    </row>
    <row r="56" spans="2:19" ht="30" customHeight="1">
      <c r="D56" s="288"/>
      <c r="E56" s="289"/>
      <c r="F56" s="289"/>
      <c r="G56" s="289"/>
      <c r="H56" s="289"/>
      <c r="I56" s="289"/>
      <c r="J56" s="240">
        <v>1</v>
      </c>
      <c r="K56" s="240"/>
      <c r="L56" s="240">
        <v>1</v>
      </c>
      <c r="M56" s="265"/>
      <c r="N56" s="234">
        <f>IF(J56=0,0,IF(L56=0,0,1))</f>
        <v>1</v>
      </c>
      <c r="O56" s="235"/>
      <c r="P56" s="34"/>
      <c r="Q56" s="34"/>
      <c r="R56" s="34"/>
      <c r="S56" s="34"/>
    </row>
    <row r="57" spans="2:19" ht="30" customHeight="1">
      <c r="D57" s="300"/>
      <c r="E57" s="292"/>
      <c r="F57" s="292"/>
      <c r="G57" s="292"/>
      <c r="H57" s="292"/>
      <c r="I57" s="292"/>
      <c r="J57" s="263">
        <v>1</v>
      </c>
      <c r="K57" s="263"/>
      <c r="L57" s="263">
        <v>1</v>
      </c>
      <c r="M57" s="266"/>
      <c r="N57" s="234">
        <f t="shared" ref="N57:N65" si="2">IF(J57=0,0,IF(L57=0,0,1))</f>
        <v>1</v>
      </c>
      <c r="O57" s="235"/>
      <c r="P57" s="34"/>
      <c r="Q57" s="34"/>
      <c r="R57" s="34"/>
      <c r="S57" s="34"/>
    </row>
    <row r="58" spans="2:19" ht="30" customHeight="1">
      <c r="D58" s="300"/>
      <c r="E58" s="292"/>
      <c r="F58" s="292"/>
      <c r="G58" s="292"/>
      <c r="H58" s="292"/>
      <c r="I58" s="292"/>
      <c r="J58" s="263">
        <v>1</v>
      </c>
      <c r="K58" s="263"/>
      <c r="L58" s="263">
        <v>1</v>
      </c>
      <c r="M58" s="266"/>
      <c r="N58" s="234">
        <f t="shared" si="2"/>
        <v>1</v>
      </c>
      <c r="O58" s="235"/>
      <c r="P58" s="34"/>
      <c r="Q58" s="34"/>
      <c r="R58" s="34"/>
      <c r="S58" s="34"/>
    </row>
    <row r="59" spans="2:19" ht="30" customHeight="1">
      <c r="D59" s="300"/>
      <c r="E59" s="292"/>
      <c r="F59" s="292"/>
      <c r="G59" s="292"/>
      <c r="H59" s="292"/>
      <c r="I59" s="292"/>
      <c r="J59" s="263">
        <v>1</v>
      </c>
      <c r="K59" s="263"/>
      <c r="L59" s="263">
        <v>1</v>
      </c>
      <c r="M59" s="266"/>
      <c r="N59" s="234">
        <f t="shared" si="2"/>
        <v>1</v>
      </c>
      <c r="O59" s="235"/>
      <c r="P59" s="34"/>
      <c r="Q59" s="34"/>
      <c r="R59" s="34"/>
      <c r="S59" s="34"/>
    </row>
    <row r="60" spans="2:19" ht="30" customHeight="1">
      <c r="D60" s="300"/>
      <c r="E60" s="292"/>
      <c r="F60" s="292"/>
      <c r="G60" s="292"/>
      <c r="H60" s="292"/>
      <c r="I60" s="292"/>
      <c r="J60" s="263">
        <v>1</v>
      </c>
      <c r="K60" s="263"/>
      <c r="L60" s="263">
        <v>1</v>
      </c>
      <c r="M60" s="266"/>
      <c r="N60" s="234">
        <f t="shared" si="2"/>
        <v>1</v>
      </c>
      <c r="O60" s="235"/>
      <c r="P60" s="34"/>
      <c r="Q60" s="34"/>
      <c r="R60" s="34"/>
      <c r="S60" s="34"/>
    </row>
    <row r="61" spans="2:19" ht="30" customHeight="1">
      <c r="D61" s="301"/>
      <c r="E61" s="302"/>
      <c r="F61" s="292"/>
      <c r="G61" s="292"/>
      <c r="H61" s="292"/>
      <c r="I61" s="292"/>
      <c r="J61" s="267">
        <v>1</v>
      </c>
      <c r="K61" s="267"/>
      <c r="L61" s="267">
        <v>1</v>
      </c>
      <c r="M61" s="268"/>
      <c r="N61" s="234">
        <f t="shared" si="2"/>
        <v>1</v>
      </c>
      <c r="O61" s="235"/>
      <c r="P61" s="34"/>
      <c r="Q61" s="34"/>
      <c r="R61" s="34"/>
      <c r="S61" s="34"/>
    </row>
    <row r="62" spans="2:19" ht="30" customHeight="1">
      <c r="D62" s="301"/>
      <c r="E62" s="302"/>
      <c r="F62" s="292"/>
      <c r="G62" s="292"/>
      <c r="H62" s="292"/>
      <c r="I62" s="292"/>
      <c r="J62" s="267">
        <v>1</v>
      </c>
      <c r="K62" s="267"/>
      <c r="L62" s="267">
        <v>1</v>
      </c>
      <c r="M62" s="268"/>
      <c r="N62" s="234">
        <f t="shared" si="2"/>
        <v>1</v>
      </c>
      <c r="O62" s="235"/>
      <c r="P62" s="34"/>
      <c r="Q62" s="34"/>
      <c r="R62" s="34"/>
      <c r="S62" s="34"/>
    </row>
    <row r="63" spans="2:19" ht="30" customHeight="1">
      <c r="D63" s="301"/>
      <c r="E63" s="302"/>
      <c r="F63" s="292"/>
      <c r="G63" s="292"/>
      <c r="H63" s="292"/>
      <c r="I63" s="292"/>
      <c r="J63" s="267">
        <v>1</v>
      </c>
      <c r="K63" s="267"/>
      <c r="L63" s="267">
        <v>1</v>
      </c>
      <c r="M63" s="268"/>
      <c r="N63" s="234">
        <f t="shared" si="2"/>
        <v>1</v>
      </c>
      <c r="O63" s="235"/>
      <c r="P63" s="34"/>
      <c r="Q63" s="34"/>
      <c r="R63" s="34"/>
      <c r="S63" s="34"/>
    </row>
    <row r="64" spans="2:19" ht="30" customHeight="1">
      <c r="D64" s="303"/>
      <c r="E64" s="304"/>
      <c r="F64" s="292"/>
      <c r="G64" s="292"/>
      <c r="H64" s="292"/>
      <c r="I64" s="292"/>
      <c r="J64" s="267">
        <v>1</v>
      </c>
      <c r="K64" s="267"/>
      <c r="L64" s="267">
        <v>1</v>
      </c>
      <c r="M64" s="268"/>
      <c r="N64" s="234">
        <f t="shared" si="2"/>
        <v>1</v>
      </c>
      <c r="O64" s="235"/>
      <c r="P64" s="34"/>
      <c r="Q64" s="34"/>
      <c r="R64" s="34"/>
      <c r="S64" s="34"/>
    </row>
    <row r="65" spans="1:19" ht="30" customHeight="1" thickBot="1">
      <c r="D65" s="305"/>
      <c r="E65" s="306"/>
      <c r="F65" s="282"/>
      <c r="G65" s="282"/>
      <c r="H65" s="282"/>
      <c r="I65" s="282"/>
      <c r="J65" s="269">
        <v>1</v>
      </c>
      <c r="K65" s="269"/>
      <c r="L65" s="269">
        <v>1</v>
      </c>
      <c r="M65" s="270"/>
      <c r="N65" s="234">
        <f t="shared" si="2"/>
        <v>1</v>
      </c>
      <c r="O65" s="235"/>
      <c r="P65" s="34"/>
      <c r="Q65" s="34"/>
      <c r="R65" s="34"/>
      <c r="S65" s="34"/>
    </row>
    <row r="66" spans="1:19" ht="30" customHeight="1" thickBot="1">
      <c r="C66" s="44"/>
      <c r="D66" s="293" t="s">
        <v>39</v>
      </c>
      <c r="E66" s="294"/>
      <c r="F66" s="294"/>
      <c r="G66" s="294"/>
      <c r="H66" s="294"/>
      <c r="I66" s="294"/>
      <c r="J66" s="294"/>
      <c r="K66" s="294"/>
      <c r="L66" s="294"/>
      <c r="M66" s="295"/>
      <c r="N66" s="296">
        <f>SUM(N56:O65)</f>
        <v>10</v>
      </c>
      <c r="O66" s="297"/>
      <c r="P66" s="65">
        <f>N66</f>
        <v>10</v>
      </c>
      <c r="Q66" s="34"/>
      <c r="R66" s="34"/>
      <c r="S66" s="34"/>
    </row>
    <row r="67" spans="1:19" ht="15" customHeight="1">
      <c r="C67" s="28"/>
      <c r="D67" s="28"/>
      <c r="E67" s="28"/>
      <c r="F67" s="28"/>
      <c r="G67" s="28"/>
      <c r="H67" s="28"/>
      <c r="I67" s="27"/>
      <c r="J67" s="21"/>
      <c r="L67" s="34"/>
      <c r="M67" s="34"/>
      <c r="N67" s="34"/>
      <c r="O67" s="34"/>
      <c r="P67" s="34"/>
      <c r="Q67" s="34"/>
      <c r="R67" s="34"/>
      <c r="S67" s="34"/>
    </row>
    <row r="68" spans="1:19" ht="15" customHeight="1">
      <c r="B68" s="298" t="s">
        <v>40</v>
      </c>
      <c r="C68" s="298"/>
      <c r="D68" s="298"/>
      <c r="E68" s="298"/>
      <c r="F68" s="298"/>
      <c r="G68" s="298"/>
      <c r="H68" s="298"/>
      <c r="I68" s="298"/>
      <c r="J68" s="298"/>
      <c r="K68" s="298"/>
      <c r="L68" s="298"/>
      <c r="M68" s="298"/>
      <c r="N68" s="298"/>
      <c r="O68" s="298"/>
      <c r="P68" s="298"/>
      <c r="Q68" s="298"/>
      <c r="R68" s="298"/>
      <c r="S68" s="34"/>
    </row>
    <row r="69" spans="1:19" ht="15.75" thickBot="1">
      <c r="B69" s="299"/>
      <c r="C69" s="299"/>
      <c r="D69" s="299"/>
      <c r="E69" s="299"/>
      <c r="F69" s="299"/>
      <c r="G69" s="299"/>
      <c r="H69" s="299"/>
      <c r="I69" s="299"/>
      <c r="J69" s="299"/>
      <c r="K69" s="299"/>
      <c r="L69" s="299"/>
      <c r="M69" s="299"/>
      <c r="N69" s="299"/>
      <c r="O69" s="299"/>
      <c r="P69" s="299"/>
      <c r="Q69" s="299"/>
      <c r="R69" s="299"/>
      <c r="S69" s="34"/>
    </row>
    <row r="70" spans="1:19">
      <c r="B70" s="247" t="s">
        <v>41</v>
      </c>
      <c r="C70" s="247"/>
      <c r="D70" s="247"/>
      <c r="E70" s="247"/>
      <c r="F70" s="247"/>
      <c r="G70" s="247"/>
      <c r="H70" s="247"/>
      <c r="I70" s="247"/>
      <c r="J70" s="247"/>
      <c r="K70" s="247"/>
      <c r="L70" s="247"/>
      <c r="M70" s="247"/>
      <c r="N70" s="247"/>
      <c r="O70" s="247"/>
      <c r="P70" s="247"/>
      <c r="Q70" s="247"/>
      <c r="R70" s="247"/>
      <c r="S70" s="34"/>
    </row>
    <row r="71" spans="1:19" ht="15" customHeight="1">
      <c r="B71" s="198" t="s">
        <v>48</v>
      </c>
      <c r="C71" s="198"/>
      <c r="D71" s="198"/>
      <c r="E71" s="198"/>
      <c r="F71" s="198"/>
      <c r="G71" s="198"/>
      <c r="H71" s="198"/>
      <c r="I71" s="198"/>
      <c r="J71" s="198"/>
      <c r="K71" s="198"/>
      <c r="L71" s="198"/>
      <c r="M71" s="198"/>
      <c r="N71" s="198"/>
      <c r="O71" s="198"/>
      <c r="P71" s="198"/>
      <c r="Q71" s="198"/>
      <c r="R71" s="198"/>
      <c r="S71" s="34"/>
    </row>
    <row r="72" spans="1:19" ht="15" customHeight="1">
      <c r="A72" s="14"/>
      <c r="B72" s="198"/>
      <c r="C72" s="198"/>
      <c r="D72" s="198"/>
      <c r="E72" s="198"/>
      <c r="F72" s="198"/>
      <c r="G72" s="198"/>
      <c r="H72" s="198"/>
      <c r="I72" s="198"/>
      <c r="J72" s="198"/>
      <c r="K72" s="198"/>
      <c r="L72" s="198"/>
      <c r="M72" s="198"/>
      <c r="N72" s="198"/>
      <c r="O72" s="198"/>
      <c r="P72" s="198"/>
      <c r="Q72" s="198"/>
      <c r="R72" s="198"/>
      <c r="S72" s="34"/>
    </row>
    <row r="73" spans="1:19" ht="15.75" thickBot="1">
      <c r="B73" s="15"/>
      <c r="C73" s="15"/>
      <c r="D73" s="15"/>
      <c r="E73" s="15"/>
      <c r="F73" s="15"/>
      <c r="G73" s="15"/>
      <c r="H73" s="15"/>
      <c r="I73" s="15"/>
      <c r="J73" s="15"/>
      <c r="L73" s="34"/>
      <c r="M73" s="34"/>
      <c r="N73" s="34"/>
      <c r="O73" s="34"/>
      <c r="P73" s="34"/>
      <c r="Q73" s="34"/>
      <c r="R73" s="34"/>
      <c r="S73" s="34"/>
    </row>
    <row r="74" spans="1:19" ht="30" customHeight="1" thickBot="1">
      <c r="C74" s="248" t="s">
        <v>6</v>
      </c>
      <c r="D74" s="249"/>
      <c r="E74" s="250"/>
      <c r="F74" s="254" t="s">
        <v>7</v>
      </c>
      <c r="G74" s="250"/>
      <c r="H74" s="257" t="s">
        <v>8</v>
      </c>
      <c r="I74" s="258"/>
      <c r="J74" s="258"/>
      <c r="K74" s="258"/>
      <c r="L74" s="258"/>
      <c r="M74" s="258"/>
      <c r="N74" s="258"/>
      <c r="O74" s="258"/>
      <c r="P74" s="258"/>
      <c r="Q74" s="259"/>
      <c r="S74" s="34"/>
    </row>
    <row r="75" spans="1:19" s="18" customFormat="1" ht="30" customHeight="1" thickBot="1">
      <c r="C75" s="251"/>
      <c r="D75" s="252"/>
      <c r="E75" s="253"/>
      <c r="F75" s="255"/>
      <c r="G75" s="256"/>
      <c r="H75" s="48"/>
      <c r="I75" s="49"/>
      <c r="J75" s="49"/>
      <c r="K75" s="49"/>
      <c r="L75" s="49"/>
      <c r="M75" s="49"/>
      <c r="N75" s="49"/>
      <c r="O75" s="49"/>
      <c r="P75" s="49"/>
      <c r="Q75" s="50"/>
      <c r="S75" s="34"/>
    </row>
    <row r="76" spans="1:19" ht="30" customHeight="1">
      <c r="C76" s="322" t="s">
        <v>42</v>
      </c>
      <c r="D76" s="323"/>
      <c r="E76" s="324"/>
      <c r="F76" s="260" t="s">
        <v>10</v>
      </c>
      <c r="G76" s="261"/>
      <c r="H76" s="51">
        <v>1</v>
      </c>
      <c r="I76" s="30">
        <v>1</v>
      </c>
      <c r="J76" s="30">
        <v>1</v>
      </c>
      <c r="K76" s="30">
        <v>1</v>
      </c>
      <c r="L76" s="30">
        <v>1</v>
      </c>
      <c r="M76" s="29">
        <v>1</v>
      </c>
      <c r="N76" s="30">
        <v>1</v>
      </c>
      <c r="O76" s="30">
        <v>1</v>
      </c>
      <c r="P76" s="30">
        <v>1</v>
      </c>
      <c r="Q76" s="31">
        <v>1</v>
      </c>
      <c r="S76" s="34"/>
    </row>
    <row r="77" spans="1:19" ht="30" customHeight="1">
      <c r="C77" s="325"/>
      <c r="D77" s="326"/>
      <c r="E77" s="327"/>
      <c r="F77" s="320" t="s">
        <v>11</v>
      </c>
      <c r="G77" s="321"/>
      <c r="H77" s="25">
        <v>1</v>
      </c>
      <c r="I77" s="39">
        <v>1</v>
      </c>
      <c r="J77" s="39">
        <v>1</v>
      </c>
      <c r="K77" s="39">
        <v>1</v>
      </c>
      <c r="L77" s="39">
        <v>1</v>
      </c>
      <c r="M77" s="26">
        <v>1</v>
      </c>
      <c r="N77" s="39">
        <v>1</v>
      </c>
      <c r="O77" s="39">
        <v>1</v>
      </c>
      <c r="P77" s="39">
        <v>1</v>
      </c>
      <c r="Q77" s="32">
        <v>1</v>
      </c>
      <c r="S77" s="34"/>
    </row>
    <row r="78" spans="1:19" ht="30" customHeight="1">
      <c r="C78" s="325"/>
      <c r="D78" s="326"/>
      <c r="E78" s="327"/>
      <c r="F78" s="318" t="s">
        <v>43</v>
      </c>
      <c r="G78" s="319"/>
      <c r="H78" s="25">
        <v>1</v>
      </c>
      <c r="I78" s="26">
        <v>1</v>
      </c>
      <c r="J78" s="26">
        <v>1</v>
      </c>
      <c r="K78" s="26">
        <v>1</v>
      </c>
      <c r="L78" s="26">
        <v>1</v>
      </c>
      <c r="M78" s="26">
        <v>1</v>
      </c>
      <c r="N78" s="26">
        <v>1</v>
      </c>
      <c r="O78" s="26">
        <v>1</v>
      </c>
      <c r="P78" s="26">
        <v>1</v>
      </c>
      <c r="Q78" s="35">
        <v>1</v>
      </c>
      <c r="S78" s="34"/>
    </row>
    <row r="79" spans="1:19" ht="30" customHeight="1">
      <c r="C79" s="325"/>
      <c r="D79" s="326"/>
      <c r="E79" s="327"/>
      <c r="F79" s="316" t="s">
        <v>32</v>
      </c>
      <c r="G79" s="317"/>
      <c r="H79" s="25">
        <v>1</v>
      </c>
      <c r="I79" s="26" t="s">
        <v>17</v>
      </c>
      <c r="J79" s="26">
        <v>1</v>
      </c>
      <c r="K79" s="26">
        <v>1</v>
      </c>
      <c r="L79" s="26">
        <v>1</v>
      </c>
      <c r="M79" s="26">
        <v>1</v>
      </c>
      <c r="N79" s="26">
        <v>1</v>
      </c>
      <c r="O79" s="26">
        <v>1</v>
      </c>
      <c r="P79" s="26">
        <v>1</v>
      </c>
      <c r="Q79" s="35">
        <v>1</v>
      </c>
      <c r="S79" s="34"/>
    </row>
    <row r="80" spans="1:19" ht="30" customHeight="1">
      <c r="C80" s="325"/>
      <c r="D80" s="326"/>
      <c r="E80" s="327"/>
      <c r="F80" s="318" t="s">
        <v>33</v>
      </c>
      <c r="G80" s="319"/>
      <c r="H80" s="25">
        <v>1</v>
      </c>
      <c r="I80" s="26">
        <v>1</v>
      </c>
      <c r="J80" s="26">
        <v>1</v>
      </c>
      <c r="K80" s="26">
        <v>1</v>
      </c>
      <c r="L80" s="26">
        <v>1</v>
      </c>
      <c r="M80" s="26">
        <v>1</v>
      </c>
      <c r="N80" s="26">
        <v>1</v>
      </c>
      <c r="O80" s="26">
        <v>1</v>
      </c>
      <c r="P80" s="26">
        <v>1</v>
      </c>
      <c r="Q80" s="35">
        <v>1</v>
      </c>
      <c r="S80" s="34"/>
    </row>
    <row r="81" spans="3:19" ht="30" customHeight="1" thickBot="1">
      <c r="C81" s="325"/>
      <c r="D81" s="326"/>
      <c r="E81" s="327"/>
      <c r="F81" s="312" t="s">
        <v>34</v>
      </c>
      <c r="G81" s="313"/>
      <c r="H81" s="36">
        <v>1</v>
      </c>
      <c r="I81" s="37">
        <v>1</v>
      </c>
      <c r="J81" s="37">
        <v>1</v>
      </c>
      <c r="K81" s="37">
        <v>1</v>
      </c>
      <c r="L81" s="37">
        <v>1</v>
      </c>
      <c r="M81" s="37">
        <v>1</v>
      </c>
      <c r="N81" s="37">
        <v>1</v>
      </c>
      <c r="O81" s="37">
        <v>1</v>
      </c>
      <c r="P81" s="37">
        <v>1</v>
      </c>
      <c r="Q81" s="38">
        <v>1</v>
      </c>
      <c r="S81" s="34"/>
    </row>
    <row r="82" spans="3:19" ht="30" customHeight="1" thickBot="1">
      <c r="C82" s="328" t="s">
        <v>47</v>
      </c>
      <c r="D82" s="329"/>
      <c r="E82" s="329"/>
      <c r="F82" s="329"/>
      <c r="G82" s="330"/>
      <c r="H82" s="53">
        <f>IF(H76=0,0,IF(H77=0,0,IF(H78=0,0,IF(H79=0,0,IF(H80=0,0,IF(H81=0,0,1))))))</f>
        <v>1</v>
      </c>
      <c r="I82" s="54">
        <f t="shared" ref="I82:Q82" si="3">IF(I76=0,0,IF(I77=0,0,IF(I78=0,0,IF(I79=0,0,IF(I80=0,0,IF(I81=0,0,1))))))</f>
        <v>1</v>
      </c>
      <c r="J82" s="54">
        <f t="shared" si="3"/>
        <v>1</v>
      </c>
      <c r="K82" s="54">
        <f t="shared" si="3"/>
        <v>1</v>
      </c>
      <c r="L82" s="54">
        <f t="shared" si="3"/>
        <v>1</v>
      </c>
      <c r="M82" s="54">
        <f t="shared" si="3"/>
        <v>1</v>
      </c>
      <c r="N82" s="54">
        <f t="shared" si="3"/>
        <v>1</v>
      </c>
      <c r="O82" s="54">
        <f t="shared" si="3"/>
        <v>1</v>
      </c>
      <c r="P82" s="54">
        <f t="shared" si="3"/>
        <v>1</v>
      </c>
      <c r="Q82" s="55">
        <f t="shared" si="3"/>
        <v>1</v>
      </c>
      <c r="R82" s="64">
        <f>COUNTIF(H82:Q82,"&gt;=0")</f>
        <v>10</v>
      </c>
      <c r="S82" s="34"/>
    </row>
    <row r="83" spans="3:19" ht="30" customHeight="1" thickBot="1">
      <c r="C83" s="328" t="s">
        <v>49</v>
      </c>
      <c r="D83" s="329"/>
      <c r="E83" s="329"/>
      <c r="F83" s="329"/>
      <c r="G83" s="330"/>
      <c r="H83" s="244">
        <f>SUM(H82:Q82)</f>
        <v>10</v>
      </c>
      <c r="I83" s="245"/>
      <c r="J83" s="245"/>
      <c r="K83" s="245"/>
      <c r="L83" s="245"/>
      <c r="M83" s="245"/>
      <c r="N83" s="245"/>
      <c r="O83" s="245"/>
      <c r="P83" s="245"/>
      <c r="Q83" s="246"/>
      <c r="R83" s="64">
        <f>H83</f>
        <v>10</v>
      </c>
      <c r="S83" s="34"/>
    </row>
    <row r="84" spans="3:19" ht="30" customHeight="1" thickBot="1">
      <c r="C84" s="56"/>
      <c r="D84" s="56"/>
      <c r="E84" s="56"/>
      <c r="F84" s="57"/>
      <c r="G84" s="57"/>
      <c r="H84" s="22"/>
      <c r="I84" s="22"/>
      <c r="J84" s="22"/>
      <c r="K84" s="22"/>
      <c r="L84" s="22"/>
      <c r="M84" s="22"/>
      <c r="N84" s="22"/>
      <c r="O84" s="22"/>
      <c r="P84" s="22"/>
      <c r="Q84" s="22"/>
      <c r="S84" s="34"/>
    </row>
    <row r="85" spans="3:19" ht="30" customHeight="1" thickBot="1">
      <c r="C85" s="248" t="s">
        <v>6</v>
      </c>
      <c r="D85" s="249"/>
      <c r="E85" s="250"/>
      <c r="F85" s="254" t="s">
        <v>7</v>
      </c>
      <c r="G85" s="250"/>
      <c r="H85" s="257" t="s">
        <v>8</v>
      </c>
      <c r="I85" s="258"/>
      <c r="J85" s="258"/>
      <c r="K85" s="258"/>
      <c r="L85" s="258"/>
      <c r="M85" s="258"/>
      <c r="N85" s="258"/>
      <c r="O85" s="258"/>
      <c r="P85" s="258"/>
      <c r="Q85" s="259"/>
      <c r="S85" s="34"/>
    </row>
    <row r="86" spans="3:19" s="18" customFormat="1" ht="30" customHeight="1" thickBot="1">
      <c r="C86" s="251"/>
      <c r="D86" s="252"/>
      <c r="E86" s="253"/>
      <c r="F86" s="255"/>
      <c r="G86" s="256"/>
      <c r="H86" s="48"/>
      <c r="I86" s="49"/>
      <c r="J86" s="49"/>
      <c r="K86" s="49"/>
      <c r="L86" s="49"/>
      <c r="M86" s="49"/>
      <c r="N86" s="49"/>
      <c r="O86" s="49"/>
      <c r="P86" s="49"/>
      <c r="Q86" s="50"/>
      <c r="S86" s="34"/>
    </row>
    <row r="87" spans="3:19" ht="30" customHeight="1">
      <c r="C87" s="331" t="s">
        <v>45</v>
      </c>
      <c r="D87" s="332"/>
      <c r="E87" s="333"/>
      <c r="F87" s="337" t="s">
        <v>10</v>
      </c>
      <c r="G87" s="338"/>
      <c r="H87" s="51">
        <v>1</v>
      </c>
      <c r="I87" s="29">
        <v>1</v>
      </c>
      <c r="J87" s="29">
        <v>1</v>
      </c>
      <c r="K87" s="29">
        <v>1</v>
      </c>
      <c r="L87" s="29">
        <v>1</v>
      </c>
      <c r="M87" s="29">
        <v>1</v>
      </c>
      <c r="N87" s="29">
        <v>1</v>
      </c>
      <c r="O87" s="29">
        <v>1</v>
      </c>
      <c r="P87" s="29">
        <v>1</v>
      </c>
      <c r="Q87" s="52">
        <v>1</v>
      </c>
      <c r="S87" s="34"/>
    </row>
    <row r="88" spans="3:19" ht="30" customHeight="1">
      <c r="C88" s="334"/>
      <c r="D88" s="335"/>
      <c r="E88" s="336"/>
      <c r="F88" s="320" t="s">
        <v>11</v>
      </c>
      <c r="G88" s="321"/>
      <c r="H88" s="25">
        <v>1</v>
      </c>
      <c r="I88" s="26">
        <v>1</v>
      </c>
      <c r="J88" s="26">
        <v>1</v>
      </c>
      <c r="K88" s="26">
        <v>1</v>
      </c>
      <c r="L88" s="26">
        <v>1</v>
      </c>
      <c r="M88" s="26">
        <v>1</v>
      </c>
      <c r="N88" s="26">
        <v>1</v>
      </c>
      <c r="O88" s="26">
        <v>1</v>
      </c>
      <c r="P88" s="26">
        <v>1</v>
      </c>
      <c r="Q88" s="35">
        <v>1</v>
      </c>
      <c r="S88" s="34"/>
    </row>
    <row r="89" spans="3:19" ht="30" customHeight="1">
      <c r="C89" s="334"/>
      <c r="D89" s="335"/>
      <c r="E89" s="336"/>
      <c r="F89" s="339" t="s">
        <v>44</v>
      </c>
      <c r="G89" s="340"/>
      <c r="H89" s="25">
        <v>1</v>
      </c>
      <c r="I89" s="26">
        <v>1</v>
      </c>
      <c r="J89" s="26">
        <v>1</v>
      </c>
      <c r="K89" s="26">
        <v>1</v>
      </c>
      <c r="L89" s="26">
        <v>1</v>
      </c>
      <c r="M89" s="26">
        <v>1</v>
      </c>
      <c r="N89" s="26">
        <v>0</v>
      </c>
      <c r="O89" s="26">
        <v>1</v>
      </c>
      <c r="P89" s="26">
        <v>1</v>
      </c>
      <c r="Q89" s="35">
        <v>1</v>
      </c>
      <c r="S89" s="34"/>
    </row>
    <row r="90" spans="3:19" ht="30" customHeight="1">
      <c r="C90" s="334"/>
      <c r="D90" s="335"/>
      <c r="E90" s="336"/>
      <c r="F90" s="339" t="s">
        <v>35</v>
      </c>
      <c r="G90" s="340"/>
      <c r="H90" s="25">
        <v>1</v>
      </c>
      <c r="I90" s="26">
        <v>1</v>
      </c>
      <c r="J90" s="26">
        <v>1</v>
      </c>
      <c r="K90" s="26">
        <v>1</v>
      </c>
      <c r="L90" s="26">
        <v>1</v>
      </c>
      <c r="M90" s="26">
        <v>1</v>
      </c>
      <c r="N90" s="26">
        <v>1</v>
      </c>
      <c r="O90" s="26">
        <v>1</v>
      </c>
      <c r="P90" s="26">
        <v>1</v>
      </c>
      <c r="Q90" s="35">
        <v>1</v>
      </c>
      <c r="S90" s="34"/>
    </row>
    <row r="91" spans="3:19" ht="30" customHeight="1" thickBot="1">
      <c r="C91" s="334"/>
      <c r="D91" s="335"/>
      <c r="E91" s="336"/>
      <c r="F91" s="314" t="s">
        <v>36</v>
      </c>
      <c r="G91" s="315"/>
      <c r="H91" s="36">
        <v>1</v>
      </c>
      <c r="I91" s="37">
        <v>1</v>
      </c>
      <c r="J91" s="37">
        <v>1</v>
      </c>
      <c r="K91" s="37">
        <v>1</v>
      </c>
      <c r="L91" s="37">
        <v>1</v>
      </c>
      <c r="M91" s="37">
        <v>1</v>
      </c>
      <c r="N91" s="37">
        <v>1</v>
      </c>
      <c r="O91" s="37">
        <v>1</v>
      </c>
      <c r="P91" s="37">
        <v>1</v>
      </c>
      <c r="Q91" s="38">
        <v>1</v>
      </c>
      <c r="S91" s="34"/>
    </row>
    <row r="92" spans="3:19" ht="30" customHeight="1" thickBot="1">
      <c r="C92" s="241" t="s">
        <v>47</v>
      </c>
      <c r="D92" s="242"/>
      <c r="E92" s="242"/>
      <c r="F92" s="242"/>
      <c r="G92" s="243"/>
      <c r="H92" s="53">
        <f>IF(H87=0,0,IF(H88=0,0,IF(H89=0,0,IF(H90=0,0,IF(H91=0,0,1)))))</f>
        <v>1</v>
      </c>
      <c r="I92" s="54">
        <f t="shared" ref="I92:Q92" si="4">IF(I87=0,0,IF(I88=0,0,IF(I89=0,0,IF(I90=0,0,IF(I91=0,0,1)))))</f>
        <v>1</v>
      </c>
      <c r="J92" s="54">
        <f t="shared" si="4"/>
        <v>1</v>
      </c>
      <c r="K92" s="54">
        <f t="shared" si="4"/>
        <v>1</v>
      </c>
      <c r="L92" s="54">
        <f t="shared" si="4"/>
        <v>1</v>
      </c>
      <c r="M92" s="54">
        <f t="shared" si="4"/>
        <v>1</v>
      </c>
      <c r="N92" s="54">
        <f t="shared" si="4"/>
        <v>0</v>
      </c>
      <c r="O92" s="54">
        <f t="shared" si="4"/>
        <v>1</v>
      </c>
      <c r="P92" s="54">
        <f t="shared" si="4"/>
        <v>1</v>
      </c>
      <c r="Q92" s="55">
        <f t="shared" si="4"/>
        <v>1</v>
      </c>
      <c r="R92" s="64">
        <f>COUNTIF(H92:Q92,"&gt;=0")</f>
        <v>10</v>
      </c>
      <c r="S92" s="34"/>
    </row>
    <row r="93" spans="3:19" ht="30" customHeight="1" thickBot="1">
      <c r="C93" s="241" t="s">
        <v>39</v>
      </c>
      <c r="D93" s="242"/>
      <c r="E93" s="242"/>
      <c r="F93" s="242"/>
      <c r="G93" s="243"/>
      <c r="H93" s="244">
        <f>SUM(H92:Q92)</f>
        <v>9</v>
      </c>
      <c r="I93" s="245"/>
      <c r="J93" s="245"/>
      <c r="K93" s="245"/>
      <c r="L93" s="245"/>
      <c r="M93" s="245"/>
      <c r="N93" s="245"/>
      <c r="O93" s="245"/>
      <c r="P93" s="245"/>
      <c r="Q93" s="246"/>
      <c r="R93" s="64">
        <f>H93</f>
        <v>9</v>
      </c>
      <c r="S93" s="34"/>
    </row>
    <row r="94" spans="3:19" ht="30" customHeight="1" thickBot="1">
      <c r="C94" s="19"/>
      <c r="D94" s="19"/>
      <c r="E94" s="19"/>
      <c r="F94" s="58"/>
      <c r="G94" s="58"/>
      <c r="H94" s="22"/>
      <c r="I94" s="22"/>
      <c r="J94" s="22"/>
      <c r="K94" s="22"/>
      <c r="L94" s="22"/>
      <c r="M94" s="22"/>
      <c r="N94" s="22"/>
      <c r="O94" s="22"/>
      <c r="P94" s="22"/>
      <c r="Q94" s="22"/>
      <c r="S94" s="34"/>
    </row>
    <row r="95" spans="3:19" ht="30" customHeight="1" thickBot="1">
      <c r="C95" s="248" t="s">
        <v>6</v>
      </c>
      <c r="D95" s="249"/>
      <c r="E95" s="250"/>
      <c r="F95" s="254" t="s">
        <v>7</v>
      </c>
      <c r="G95" s="250"/>
      <c r="H95" s="257" t="s">
        <v>8</v>
      </c>
      <c r="I95" s="258"/>
      <c r="J95" s="258"/>
      <c r="K95" s="258"/>
      <c r="L95" s="258"/>
      <c r="M95" s="258"/>
      <c r="N95" s="258"/>
      <c r="O95" s="258"/>
      <c r="P95" s="258"/>
      <c r="Q95" s="259"/>
      <c r="S95" s="34"/>
    </row>
    <row r="96" spans="3:19" s="18" customFormat="1" ht="30" customHeight="1" thickBot="1">
      <c r="C96" s="251"/>
      <c r="D96" s="252"/>
      <c r="E96" s="253"/>
      <c r="F96" s="255"/>
      <c r="G96" s="256"/>
      <c r="H96" s="48"/>
      <c r="I96" s="49"/>
      <c r="J96" s="49"/>
      <c r="K96" s="49"/>
      <c r="L96" s="49"/>
      <c r="M96" s="49"/>
      <c r="N96" s="49"/>
      <c r="O96" s="49"/>
      <c r="P96" s="49"/>
      <c r="Q96" s="50"/>
      <c r="S96" s="34"/>
    </row>
    <row r="97" spans="3:19" ht="57" customHeight="1" thickBot="1">
      <c r="C97" s="309" t="s">
        <v>46</v>
      </c>
      <c r="D97" s="310"/>
      <c r="E97" s="311"/>
      <c r="F97" s="307" t="s">
        <v>37</v>
      </c>
      <c r="G97" s="308"/>
      <c r="H97" s="59">
        <v>1</v>
      </c>
      <c r="I97" s="60" t="s">
        <v>17</v>
      </c>
      <c r="J97" s="60">
        <v>1</v>
      </c>
      <c r="K97" s="60">
        <v>1</v>
      </c>
      <c r="L97" s="60">
        <v>0</v>
      </c>
      <c r="M97" s="60" t="s">
        <v>17</v>
      </c>
      <c r="N97" s="60">
        <v>1</v>
      </c>
      <c r="O97" s="60">
        <v>1</v>
      </c>
      <c r="P97" s="60" t="s">
        <v>17</v>
      </c>
      <c r="Q97" s="61">
        <v>1</v>
      </c>
      <c r="R97" s="64">
        <f>COUNTIF(H97:Q97,"&gt;=0")</f>
        <v>7</v>
      </c>
      <c r="S97" s="34"/>
    </row>
    <row r="98" spans="3:19" ht="30" customHeight="1" thickBot="1">
      <c r="C98" s="241" t="s">
        <v>39</v>
      </c>
      <c r="D98" s="242"/>
      <c r="E98" s="242"/>
      <c r="F98" s="242"/>
      <c r="G98" s="243"/>
      <c r="H98" s="244">
        <f>SUM(H97:Q97)</f>
        <v>6</v>
      </c>
      <c r="I98" s="245"/>
      <c r="J98" s="245"/>
      <c r="K98" s="245"/>
      <c r="L98" s="245"/>
      <c r="M98" s="245"/>
      <c r="N98" s="245"/>
      <c r="O98" s="245"/>
      <c r="P98" s="245"/>
      <c r="Q98" s="246"/>
      <c r="R98" s="64">
        <f>H98</f>
        <v>6</v>
      </c>
      <c r="S98" s="34"/>
    </row>
    <row r="99" spans="3:19" ht="15" customHeight="1">
      <c r="D99" s="33"/>
      <c r="E99" s="33"/>
      <c r="F99" s="33"/>
      <c r="G99" s="33"/>
      <c r="H99" s="33"/>
      <c r="I99" s="33"/>
      <c r="L99" s="34"/>
      <c r="M99" s="34"/>
      <c r="N99" s="34"/>
      <c r="O99" s="34"/>
      <c r="P99" s="34"/>
      <c r="Q99" s="34"/>
      <c r="R99" s="34"/>
      <c r="S99" s="34"/>
    </row>
    <row r="100" spans="3:19">
      <c r="L100" s="34"/>
      <c r="M100" s="34"/>
      <c r="N100" s="34"/>
      <c r="O100" s="34"/>
      <c r="P100" s="34"/>
      <c r="Q100" s="34"/>
      <c r="R100" s="34"/>
      <c r="S100" s="34"/>
    </row>
    <row r="101" spans="3:19">
      <c r="L101" s="34"/>
      <c r="M101" s="34"/>
      <c r="N101" s="34"/>
      <c r="O101" s="34"/>
      <c r="P101" s="34"/>
      <c r="Q101" s="34"/>
      <c r="R101" s="34"/>
      <c r="S101" s="34"/>
    </row>
    <row r="102" spans="3:19">
      <c r="L102" s="34"/>
      <c r="M102" s="34"/>
      <c r="N102" s="34"/>
      <c r="O102" s="34"/>
      <c r="P102" s="34"/>
      <c r="Q102" s="34"/>
      <c r="R102" s="34"/>
      <c r="S102" s="34"/>
    </row>
    <row r="103" spans="3:19">
      <c r="L103" s="34"/>
      <c r="M103" s="34"/>
      <c r="N103" s="34"/>
      <c r="O103" s="34"/>
      <c r="P103" s="34"/>
      <c r="Q103" s="34"/>
      <c r="R103" s="34"/>
      <c r="S103" s="34"/>
    </row>
    <row r="104" spans="3:19">
      <c r="L104" s="34"/>
      <c r="M104" s="34"/>
      <c r="N104" s="34"/>
      <c r="O104" s="34"/>
      <c r="P104" s="34"/>
      <c r="Q104" s="34"/>
      <c r="R104" s="34"/>
      <c r="S104" s="34"/>
    </row>
    <row r="105" spans="3:19">
      <c r="C105" s="6"/>
      <c r="L105" s="34"/>
      <c r="M105" s="34"/>
      <c r="N105" s="34"/>
      <c r="O105" s="34"/>
      <c r="P105" s="34"/>
      <c r="Q105" s="34"/>
      <c r="R105" s="34"/>
      <c r="S105" s="34"/>
    </row>
    <row r="106" spans="3:19">
      <c r="L106" s="34"/>
      <c r="M106" s="34"/>
      <c r="N106" s="34"/>
      <c r="O106" s="34"/>
      <c r="P106" s="34"/>
      <c r="Q106" s="34"/>
      <c r="R106" s="34"/>
      <c r="S106" s="34"/>
    </row>
    <row r="107" spans="3:19">
      <c r="L107" s="34"/>
      <c r="M107" s="34"/>
      <c r="N107" s="34"/>
      <c r="O107" s="34"/>
      <c r="P107" s="34"/>
      <c r="Q107" s="34"/>
      <c r="R107" s="34"/>
      <c r="S107" s="34"/>
    </row>
    <row r="108" spans="3:19"/>
    <row r="109" spans="3:19"/>
    <row r="110" spans="3:19"/>
    <row r="111" spans="3:19"/>
    <row r="112" spans="3:19"/>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sheetData>
  <sheetProtection algorithmName="SHA-512" hashValue="ZnOhs/d0vMIriT+6/2YTjOTd1EwIPqoi4URBedqr3XjFOWPVsPXbMLL1o/UMih8AwEEIELYuPfqLwDHcYR81TA==" saltValue="wpvFPs8REWvxK1Wq6HaJzw==" spinCount="100000" sheet="1" selectLockedCells="1"/>
  <mergeCells count="304">
    <mergeCell ref="B71:R72"/>
    <mergeCell ref="C76:E81"/>
    <mergeCell ref="C82:G82"/>
    <mergeCell ref="C83:G83"/>
    <mergeCell ref="H83:Q83"/>
    <mergeCell ref="C87:E91"/>
    <mergeCell ref="C92:G92"/>
    <mergeCell ref="C85:E86"/>
    <mergeCell ref="F85:G86"/>
    <mergeCell ref="H85:Q85"/>
    <mergeCell ref="F87:G87"/>
    <mergeCell ref="F88:G88"/>
    <mergeCell ref="F89:G89"/>
    <mergeCell ref="F90:G90"/>
    <mergeCell ref="H95:Q95"/>
    <mergeCell ref="H93:Q93"/>
    <mergeCell ref="F97:G97"/>
    <mergeCell ref="C97:E97"/>
    <mergeCell ref="F81:G81"/>
    <mergeCell ref="F91:G91"/>
    <mergeCell ref="F79:G79"/>
    <mergeCell ref="F80:G80"/>
    <mergeCell ref="F77:G77"/>
    <mergeCell ref="F78:G78"/>
    <mergeCell ref="C93:G93"/>
    <mergeCell ref="C95:E96"/>
    <mergeCell ref="F95:G96"/>
    <mergeCell ref="D66:M66"/>
    <mergeCell ref="N66:O66"/>
    <mergeCell ref="B68:R69"/>
    <mergeCell ref="D60:E60"/>
    <mergeCell ref="D62:E62"/>
    <mergeCell ref="D61:E61"/>
    <mergeCell ref="D63:E63"/>
    <mergeCell ref="D64:E64"/>
    <mergeCell ref="N57:O57"/>
    <mergeCell ref="N58:O58"/>
    <mergeCell ref="D57:E57"/>
    <mergeCell ref="D58:E58"/>
    <mergeCell ref="D59:E59"/>
    <mergeCell ref="J65:K65"/>
    <mergeCell ref="F57:I57"/>
    <mergeCell ref="F58:I58"/>
    <mergeCell ref="F59:I59"/>
    <mergeCell ref="F65:I65"/>
    <mergeCell ref="J60:K60"/>
    <mergeCell ref="J61:K61"/>
    <mergeCell ref="J62:K62"/>
    <mergeCell ref="J63:K63"/>
    <mergeCell ref="J64:K64"/>
    <mergeCell ref="D65:E65"/>
    <mergeCell ref="N60:O60"/>
    <mergeCell ref="N61:O61"/>
    <mergeCell ref="N62:O62"/>
    <mergeCell ref="N63:O63"/>
    <mergeCell ref="N64:O64"/>
    <mergeCell ref="N55:O55"/>
    <mergeCell ref="N56:O56"/>
    <mergeCell ref="F61:I61"/>
    <mergeCell ref="F60:I60"/>
    <mergeCell ref="F62:I62"/>
    <mergeCell ref="F63:I63"/>
    <mergeCell ref="F64:I64"/>
    <mergeCell ref="Q37:Q38"/>
    <mergeCell ref="H39:H40"/>
    <mergeCell ref="I39:I40"/>
    <mergeCell ref="J39:J40"/>
    <mergeCell ref="K39:K40"/>
    <mergeCell ref="L39:L40"/>
    <mergeCell ref="M39:M40"/>
    <mergeCell ref="N39:N40"/>
    <mergeCell ref="O39:O40"/>
    <mergeCell ref="P39:P40"/>
    <mergeCell ref="Q39:Q40"/>
    <mergeCell ref="L37:L38"/>
    <mergeCell ref="M37:M38"/>
    <mergeCell ref="N37:N38"/>
    <mergeCell ref="O37:O38"/>
    <mergeCell ref="P37:P38"/>
    <mergeCell ref="M33:M34"/>
    <mergeCell ref="N33:N34"/>
    <mergeCell ref="O33:O34"/>
    <mergeCell ref="P33:P34"/>
    <mergeCell ref="Q33:Q34"/>
    <mergeCell ref="J29:J30"/>
    <mergeCell ref="K29:K30"/>
    <mergeCell ref="M29:M30"/>
    <mergeCell ref="L29:L30"/>
    <mergeCell ref="N29:N30"/>
    <mergeCell ref="N31:N32"/>
    <mergeCell ref="O31:O32"/>
    <mergeCell ref="J27:J28"/>
    <mergeCell ref="K27:K28"/>
    <mergeCell ref="L27:L28"/>
    <mergeCell ref="M27:M28"/>
    <mergeCell ref="N27:N28"/>
    <mergeCell ref="J25:J26"/>
    <mergeCell ref="K25:K26"/>
    <mergeCell ref="L25:L26"/>
    <mergeCell ref="M25:M26"/>
    <mergeCell ref="N25:N26"/>
    <mergeCell ref="Q23:Q24"/>
    <mergeCell ref="M19:M20"/>
    <mergeCell ref="N19:N20"/>
    <mergeCell ref="O19:O20"/>
    <mergeCell ref="P19:P20"/>
    <mergeCell ref="Q19:Q20"/>
    <mergeCell ref="M21:M22"/>
    <mergeCell ref="N21:N22"/>
    <mergeCell ref="O21:O22"/>
    <mergeCell ref="P21:P22"/>
    <mergeCell ref="Q21:Q22"/>
    <mergeCell ref="H27:H28"/>
    <mergeCell ref="H29:H30"/>
    <mergeCell ref="H31:H32"/>
    <mergeCell ref="H33:H34"/>
    <mergeCell ref="H35:H36"/>
    <mergeCell ref="H37:H38"/>
    <mergeCell ref="F33:G33"/>
    <mergeCell ref="F34:G34"/>
    <mergeCell ref="F35:G35"/>
    <mergeCell ref="F36:G36"/>
    <mergeCell ref="F37:G37"/>
    <mergeCell ref="O25:O26"/>
    <mergeCell ref="P25:P26"/>
    <mergeCell ref="F13:G14"/>
    <mergeCell ref="F15:G15"/>
    <mergeCell ref="F16:G16"/>
    <mergeCell ref="F17:G17"/>
    <mergeCell ref="F18:G18"/>
    <mergeCell ref="F19:G19"/>
    <mergeCell ref="F21:G21"/>
    <mergeCell ref="F20:G20"/>
    <mergeCell ref="F22:G22"/>
    <mergeCell ref="H15:H16"/>
    <mergeCell ref="H17:H18"/>
    <mergeCell ref="H19:H20"/>
    <mergeCell ref="H21:H22"/>
    <mergeCell ref="H23:H24"/>
    <mergeCell ref="H25:H26"/>
    <mergeCell ref="F23:G23"/>
    <mergeCell ref="F24:G24"/>
    <mergeCell ref="M23:M24"/>
    <mergeCell ref="N23:N24"/>
    <mergeCell ref="O23:O24"/>
    <mergeCell ref="P23:P24"/>
    <mergeCell ref="F25:G25"/>
    <mergeCell ref="F26:G26"/>
    <mergeCell ref="F27:G27"/>
    <mergeCell ref="F28:G28"/>
    <mergeCell ref="H13:Q13"/>
    <mergeCell ref="H46:Q46"/>
    <mergeCell ref="C13:E14"/>
    <mergeCell ref="C15:E16"/>
    <mergeCell ref="C17:E18"/>
    <mergeCell ref="C19:E20"/>
    <mergeCell ref="C21:E22"/>
    <mergeCell ref="C23:E24"/>
    <mergeCell ref="C25:E26"/>
    <mergeCell ref="C27:E28"/>
    <mergeCell ref="C29:E30"/>
    <mergeCell ref="C31:E32"/>
    <mergeCell ref="C33:E34"/>
    <mergeCell ref="C35:E36"/>
    <mergeCell ref="C37:E38"/>
    <mergeCell ref="O41:O42"/>
    <mergeCell ref="P41:P42"/>
    <mergeCell ref="Q41:Q42"/>
    <mergeCell ref="H43:H44"/>
    <mergeCell ref="F43:G43"/>
    <mergeCell ref="F44:G44"/>
    <mergeCell ref="C98:G98"/>
    <mergeCell ref="H98:Q98"/>
    <mergeCell ref="B70:R70"/>
    <mergeCell ref="C74:E75"/>
    <mergeCell ref="F74:G75"/>
    <mergeCell ref="H74:Q74"/>
    <mergeCell ref="F76:G76"/>
    <mergeCell ref="B53:R53"/>
    <mergeCell ref="B50:R52"/>
    <mergeCell ref="J57:K57"/>
    <mergeCell ref="J58:K58"/>
    <mergeCell ref="J59:K59"/>
    <mergeCell ref="N65:O65"/>
    <mergeCell ref="L55:M55"/>
    <mergeCell ref="L56:M56"/>
    <mergeCell ref="L57:M57"/>
    <mergeCell ref="L58:M58"/>
    <mergeCell ref="L59:M59"/>
    <mergeCell ref="L60:M60"/>
    <mergeCell ref="L61:M61"/>
    <mergeCell ref="L62:M62"/>
    <mergeCell ref="L64:M64"/>
    <mergeCell ref="L65:M65"/>
    <mergeCell ref="L63:M63"/>
    <mergeCell ref="C45:G45"/>
    <mergeCell ref="C46:G46"/>
    <mergeCell ref="C43:E44"/>
    <mergeCell ref="N59:O59"/>
    <mergeCell ref="I43:I44"/>
    <mergeCell ref="J43:J44"/>
    <mergeCell ref="K43:K44"/>
    <mergeCell ref="L43:L44"/>
    <mergeCell ref="M43:M44"/>
    <mergeCell ref="B49:R49"/>
    <mergeCell ref="N43:N44"/>
    <mergeCell ref="O43:O44"/>
    <mergeCell ref="P43:P44"/>
    <mergeCell ref="Q43:Q44"/>
    <mergeCell ref="J55:K55"/>
    <mergeCell ref="J56:K56"/>
    <mergeCell ref="D55:E55"/>
    <mergeCell ref="D56:E56"/>
    <mergeCell ref="F55:I55"/>
    <mergeCell ref="F56:I56"/>
    <mergeCell ref="O35:O36"/>
    <mergeCell ref="P35:P36"/>
    <mergeCell ref="C39:E40"/>
    <mergeCell ref="C41:E42"/>
    <mergeCell ref="F39:G39"/>
    <mergeCell ref="F40:G40"/>
    <mergeCell ref="F41:G41"/>
    <mergeCell ref="F42:G42"/>
    <mergeCell ref="H41:H42"/>
    <mergeCell ref="I41:I42"/>
    <mergeCell ref="J41:J42"/>
    <mergeCell ref="K41:K42"/>
    <mergeCell ref="L41:L42"/>
    <mergeCell ref="M41:M42"/>
    <mergeCell ref="N41:N42"/>
    <mergeCell ref="Q35:Q36"/>
    <mergeCell ref="I37:I38"/>
    <mergeCell ref="J37:J38"/>
    <mergeCell ref="K37:K38"/>
    <mergeCell ref="F31:G31"/>
    <mergeCell ref="F32:G32"/>
    <mergeCell ref="I31:I32"/>
    <mergeCell ref="J31:J32"/>
    <mergeCell ref="K31:K32"/>
    <mergeCell ref="L31:L32"/>
    <mergeCell ref="M31:M32"/>
    <mergeCell ref="P31:P32"/>
    <mergeCell ref="Q31:Q32"/>
    <mergeCell ref="I33:I34"/>
    <mergeCell ref="J33:J34"/>
    <mergeCell ref="K33:K34"/>
    <mergeCell ref="L33:L34"/>
    <mergeCell ref="F38:G38"/>
    <mergeCell ref="I35:I36"/>
    <mergeCell ref="J35:J36"/>
    <mergeCell ref="K35:K36"/>
    <mergeCell ref="L35:L36"/>
    <mergeCell ref="M35:M36"/>
    <mergeCell ref="N35:N36"/>
    <mergeCell ref="N17:N18"/>
    <mergeCell ref="O17:O18"/>
    <mergeCell ref="P17:P18"/>
    <mergeCell ref="Q17:Q18"/>
    <mergeCell ref="F29:G29"/>
    <mergeCell ref="F30:G30"/>
    <mergeCell ref="I27:I28"/>
    <mergeCell ref="I25:I26"/>
    <mergeCell ref="I29:I30"/>
    <mergeCell ref="I21:I22"/>
    <mergeCell ref="J21:J22"/>
    <mergeCell ref="K21:K22"/>
    <mergeCell ref="L21:L22"/>
    <mergeCell ref="I23:I24"/>
    <mergeCell ref="J23:J24"/>
    <mergeCell ref="K23:K24"/>
    <mergeCell ref="L23:L24"/>
    <mergeCell ref="Q25:Q26"/>
    <mergeCell ref="O27:O28"/>
    <mergeCell ref="P27:P28"/>
    <mergeCell ref="Q27:Q28"/>
    <mergeCell ref="O29:O30"/>
    <mergeCell ref="P29:P30"/>
    <mergeCell ref="Q29:Q30"/>
    <mergeCell ref="I19:I20"/>
    <mergeCell ref="J19:J20"/>
    <mergeCell ref="K19:K20"/>
    <mergeCell ref="L19:L20"/>
    <mergeCell ref="I15:I16"/>
    <mergeCell ref="J15:J16"/>
    <mergeCell ref="K15:K16"/>
    <mergeCell ref="L15:L16"/>
    <mergeCell ref="M15:M16"/>
    <mergeCell ref="I17:I18"/>
    <mergeCell ref="J17:J18"/>
    <mergeCell ref="K17:K18"/>
    <mergeCell ref="L17:L18"/>
    <mergeCell ref="M17:M18"/>
    <mergeCell ref="N15:N16"/>
    <mergeCell ref="O15:O16"/>
    <mergeCell ref="P15:P16"/>
    <mergeCell ref="Q15:Q16"/>
    <mergeCell ref="A1:C3"/>
    <mergeCell ref="L5:XFD5"/>
    <mergeCell ref="B9:R9"/>
    <mergeCell ref="B11:R11"/>
    <mergeCell ref="B10:R10"/>
    <mergeCell ref="N1:S3"/>
    <mergeCell ref="E1:M3"/>
    <mergeCell ref="E4:M4"/>
  </mergeCells>
  <pageMargins left="0.7" right="0.7" top="0.75" bottom="0.75" header="0.3" footer="0.3"/>
  <pageSetup scale="65"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21"/>
  <sheetViews>
    <sheetView showGridLines="0" zoomScale="69" zoomScaleNormal="69" workbookViewId="0">
      <selection activeCell="N1" sqref="N1:S3"/>
    </sheetView>
  </sheetViews>
  <sheetFormatPr baseColWidth="10" defaultColWidth="0" defaultRowHeight="15" customHeight="1" zeroHeight="1"/>
  <cols>
    <col min="1" max="1" width="11.5703125" style="1" customWidth="1"/>
    <col min="2" max="2" width="10.42578125" style="1" customWidth="1"/>
    <col min="3" max="3" width="11.7109375" style="1" customWidth="1"/>
    <col min="4" max="4" width="9.7109375" style="1" customWidth="1"/>
    <col min="5" max="5" width="9.5703125" style="1" customWidth="1"/>
    <col min="6" max="6" width="9" style="1" customWidth="1"/>
    <col min="7" max="7" width="10.7109375" style="1" customWidth="1"/>
    <col min="8" max="8" width="9.28515625" style="1" customWidth="1"/>
    <col min="9" max="9" width="9.5703125" style="1" customWidth="1"/>
    <col min="10" max="10" width="9.85546875" style="1" customWidth="1"/>
    <col min="11" max="11" width="10.28515625" style="1" customWidth="1"/>
    <col min="12" max="12" width="8.28515625" style="1" customWidth="1"/>
    <col min="13" max="13" width="10" style="1" customWidth="1"/>
    <col min="14" max="14" width="9.5703125" style="1" customWidth="1"/>
    <col min="15" max="15" width="7.7109375" style="1" customWidth="1"/>
    <col min="16" max="16" width="10.7109375" style="1" customWidth="1"/>
    <col min="17" max="18" width="9.28515625" style="1" customWidth="1"/>
    <col min="19" max="19" width="10.42578125" style="1" customWidth="1"/>
    <col min="20" max="16384" width="11.5703125" style="1" hidden="1"/>
  </cols>
  <sheetData>
    <row r="1" spans="1:19" ht="16.149999999999999" customHeight="1">
      <c r="A1" s="195" t="s">
        <v>0</v>
      </c>
      <c r="B1" s="195"/>
      <c r="C1" s="195"/>
      <c r="D1" s="11"/>
      <c r="E1" s="201" t="s">
        <v>334</v>
      </c>
      <c r="F1" s="201"/>
      <c r="G1" s="201"/>
      <c r="H1" s="201"/>
      <c r="I1" s="201"/>
      <c r="J1" s="201"/>
      <c r="K1" s="201"/>
      <c r="L1" s="201"/>
      <c r="M1" s="201"/>
      <c r="N1" s="200" t="s">
        <v>335</v>
      </c>
      <c r="O1" s="200"/>
      <c r="P1" s="200"/>
      <c r="Q1" s="200"/>
      <c r="R1" s="200"/>
      <c r="S1" s="200"/>
    </row>
    <row r="2" spans="1:19" ht="20.25" customHeight="1">
      <c r="A2" s="195"/>
      <c r="B2" s="195"/>
      <c r="C2" s="195"/>
      <c r="D2" s="11"/>
      <c r="E2" s="201"/>
      <c r="F2" s="201"/>
      <c r="G2" s="201"/>
      <c r="H2" s="201"/>
      <c r="I2" s="201"/>
      <c r="J2" s="201"/>
      <c r="K2" s="201"/>
      <c r="L2" s="201"/>
      <c r="M2" s="201"/>
      <c r="N2" s="200"/>
      <c r="O2" s="200"/>
      <c r="P2" s="200"/>
      <c r="Q2" s="200"/>
      <c r="R2" s="200"/>
      <c r="S2" s="200"/>
    </row>
    <row r="3" spans="1:19" ht="24.75" customHeight="1">
      <c r="A3" s="195"/>
      <c r="B3" s="195"/>
      <c r="C3" s="195"/>
      <c r="D3" s="11"/>
      <c r="E3" s="201"/>
      <c r="F3" s="201"/>
      <c r="G3" s="201"/>
      <c r="H3" s="201"/>
      <c r="I3" s="201"/>
      <c r="J3" s="201"/>
      <c r="K3" s="201"/>
      <c r="L3" s="201"/>
      <c r="M3" s="201"/>
      <c r="N3" s="200"/>
      <c r="O3" s="200"/>
      <c r="P3" s="200"/>
      <c r="Q3" s="200"/>
      <c r="R3" s="200"/>
      <c r="S3" s="200"/>
    </row>
    <row r="4" spans="1:19" ht="16.149999999999999" customHeight="1">
      <c r="A4" s="2"/>
      <c r="B4" s="2"/>
      <c r="C4" s="2"/>
      <c r="D4" s="2"/>
      <c r="E4" s="202"/>
      <c r="F4" s="202"/>
      <c r="G4" s="202"/>
      <c r="H4" s="202"/>
      <c r="I4" s="202"/>
      <c r="J4" s="202"/>
      <c r="K4" s="202"/>
      <c r="L4" s="202"/>
      <c r="M4" s="202"/>
      <c r="N4" s="190"/>
      <c r="O4" s="190"/>
      <c r="P4" s="190"/>
      <c r="Q4" s="190"/>
      <c r="R4" s="190"/>
      <c r="S4" s="190"/>
    </row>
    <row r="5" spans="1:19" s="196" customFormat="1" ht="23.45" customHeight="1">
      <c r="A5" s="3" t="s">
        <v>1</v>
      </c>
      <c r="B5" s="4"/>
      <c r="C5" s="9" t="s">
        <v>2</v>
      </c>
      <c r="D5" s="9"/>
      <c r="E5" s="9"/>
      <c r="F5" s="9"/>
      <c r="G5" s="9"/>
      <c r="H5" s="4"/>
      <c r="I5" s="4"/>
      <c r="J5" s="4"/>
      <c r="K5" s="4"/>
      <c r="L5" s="196" t="s">
        <v>4</v>
      </c>
    </row>
    <row r="6" spans="1:19" ht="26.45" customHeight="1">
      <c r="A6" s="3" t="s">
        <v>3</v>
      </c>
      <c r="B6" s="4"/>
      <c r="C6" s="4"/>
      <c r="D6" s="4"/>
      <c r="E6" s="4"/>
      <c r="F6" s="4"/>
      <c r="G6" s="9"/>
      <c r="H6" s="9"/>
      <c r="I6" s="9"/>
      <c r="J6" s="9"/>
      <c r="K6" s="9"/>
      <c r="L6" s="9"/>
      <c r="M6" s="9"/>
      <c r="N6" s="9"/>
      <c r="O6" s="9"/>
      <c r="P6" s="9"/>
      <c r="Q6" s="10"/>
      <c r="R6" s="5"/>
      <c r="S6" s="5"/>
    </row>
    <row r="7" spans="1:19">
      <c r="A7" s="3"/>
      <c r="B7" s="4"/>
      <c r="C7" s="4"/>
      <c r="D7" s="4"/>
      <c r="E7" s="4"/>
      <c r="F7" s="4"/>
      <c r="G7" s="4"/>
      <c r="H7" s="4"/>
      <c r="I7" s="4"/>
      <c r="J7" s="4"/>
      <c r="K7" s="4"/>
      <c r="L7" s="4"/>
      <c r="M7" s="4"/>
      <c r="N7" s="4"/>
      <c r="O7" s="4"/>
      <c r="P7" s="4"/>
      <c r="Q7" s="12"/>
      <c r="R7" s="5"/>
      <c r="S7" s="5"/>
    </row>
    <row r="8" spans="1:19"/>
    <row r="9" spans="1:19" ht="20.100000000000001" customHeight="1" thickBot="1">
      <c r="A9" s="43"/>
      <c r="B9" s="237" t="s">
        <v>96</v>
      </c>
      <c r="C9" s="237"/>
      <c r="D9" s="237"/>
      <c r="E9" s="237"/>
      <c r="F9" s="237"/>
      <c r="G9" s="237"/>
      <c r="H9" s="237"/>
      <c r="I9" s="237"/>
      <c r="J9" s="237"/>
      <c r="K9" s="237"/>
      <c r="L9" s="237"/>
      <c r="M9" s="237"/>
      <c r="N9" s="237"/>
      <c r="O9" s="237"/>
      <c r="P9" s="237"/>
      <c r="Q9" s="237"/>
      <c r="R9" s="237"/>
    </row>
    <row r="10" spans="1:19" ht="20.100000000000001" customHeight="1">
      <c r="A10" s="43"/>
      <c r="B10" s="262" t="s">
        <v>97</v>
      </c>
      <c r="C10" s="262"/>
      <c r="D10" s="262"/>
      <c r="E10" s="262"/>
      <c r="F10" s="262"/>
      <c r="G10" s="262"/>
      <c r="H10" s="262"/>
      <c r="I10" s="262"/>
      <c r="J10" s="262"/>
      <c r="K10" s="262"/>
      <c r="L10" s="262"/>
      <c r="M10" s="262"/>
      <c r="N10" s="262"/>
      <c r="O10" s="262"/>
      <c r="P10" s="262"/>
      <c r="Q10" s="262"/>
      <c r="R10" s="262"/>
    </row>
    <row r="11" spans="1:19" ht="19.5" customHeight="1">
      <c r="A11" s="63"/>
      <c r="B11" s="198" t="s">
        <v>110</v>
      </c>
      <c r="C11" s="198"/>
      <c r="D11" s="198"/>
      <c r="E11" s="198"/>
      <c r="F11" s="198"/>
      <c r="G11" s="198"/>
      <c r="H11" s="198"/>
      <c r="I11" s="198"/>
      <c r="J11" s="198"/>
      <c r="K11" s="198"/>
      <c r="L11" s="198"/>
      <c r="M11" s="198"/>
      <c r="N11" s="198"/>
      <c r="O11" s="198"/>
      <c r="P11" s="198"/>
      <c r="Q11" s="198"/>
      <c r="R11" s="198"/>
    </row>
    <row r="12" spans="1:19" ht="20.100000000000001" customHeight="1" thickBot="1">
      <c r="A12" s="63"/>
      <c r="B12" s="198"/>
      <c r="C12" s="198"/>
      <c r="D12" s="198"/>
      <c r="E12" s="198"/>
      <c r="F12" s="198"/>
      <c r="G12" s="198"/>
      <c r="H12" s="198"/>
      <c r="I12" s="198"/>
      <c r="J12" s="63"/>
      <c r="K12" s="63"/>
      <c r="L12" s="63"/>
      <c r="M12" s="63"/>
      <c r="N12" s="63"/>
      <c r="O12" s="63"/>
      <c r="P12" s="63"/>
      <c r="Q12" s="63"/>
    </row>
    <row r="13" spans="1:19" ht="30" customHeight="1" thickBot="1">
      <c r="C13" s="351" t="s">
        <v>6</v>
      </c>
      <c r="D13" s="352"/>
      <c r="E13" s="352"/>
      <c r="F13" s="352"/>
      <c r="G13" s="353"/>
      <c r="H13" s="257" t="s">
        <v>8</v>
      </c>
      <c r="I13" s="258"/>
      <c r="J13" s="258"/>
      <c r="K13" s="258"/>
      <c r="L13" s="258"/>
      <c r="M13" s="258"/>
      <c r="N13" s="258"/>
      <c r="O13" s="258"/>
      <c r="P13" s="258"/>
      <c r="Q13" s="259"/>
      <c r="S13" s="34"/>
    </row>
    <row r="14" spans="1:19" s="18" customFormat="1" ht="30" customHeight="1" thickBot="1">
      <c r="C14" s="354"/>
      <c r="D14" s="355"/>
      <c r="E14" s="355"/>
      <c r="F14" s="355"/>
      <c r="G14" s="356"/>
      <c r="H14" s="48"/>
      <c r="I14" s="49"/>
      <c r="J14" s="49"/>
      <c r="K14" s="49"/>
      <c r="L14" s="49"/>
      <c r="M14" s="49"/>
      <c r="N14" s="49"/>
      <c r="O14" s="49"/>
      <c r="P14" s="49"/>
      <c r="Q14" s="50"/>
      <c r="S14" s="34"/>
    </row>
    <row r="15" spans="1:19" ht="30" customHeight="1">
      <c r="C15" s="348" t="s">
        <v>98</v>
      </c>
      <c r="D15" s="349"/>
      <c r="E15" s="349"/>
      <c r="F15" s="349"/>
      <c r="G15" s="350"/>
      <c r="H15" s="51">
        <v>1</v>
      </c>
      <c r="I15" s="30">
        <v>1</v>
      </c>
      <c r="J15" s="30">
        <v>1</v>
      </c>
      <c r="K15" s="30">
        <v>1</v>
      </c>
      <c r="L15" s="30">
        <v>1</v>
      </c>
      <c r="M15" s="29">
        <v>1</v>
      </c>
      <c r="N15" s="30">
        <v>1</v>
      </c>
      <c r="O15" s="30">
        <v>1</v>
      </c>
      <c r="P15" s="30">
        <v>1</v>
      </c>
      <c r="Q15" s="31">
        <v>1</v>
      </c>
      <c r="S15" s="34"/>
    </row>
    <row r="16" spans="1:19" ht="30" customHeight="1">
      <c r="C16" s="360" t="s">
        <v>99</v>
      </c>
      <c r="D16" s="361"/>
      <c r="E16" s="361"/>
      <c r="F16" s="361"/>
      <c r="G16" s="362"/>
      <c r="H16" s="25">
        <v>1</v>
      </c>
      <c r="I16" s="39">
        <v>1</v>
      </c>
      <c r="J16" s="39">
        <v>1</v>
      </c>
      <c r="K16" s="39">
        <v>1</v>
      </c>
      <c r="L16" s="39">
        <v>1</v>
      </c>
      <c r="M16" s="26">
        <v>1</v>
      </c>
      <c r="N16" s="39">
        <v>1</v>
      </c>
      <c r="O16" s="39">
        <v>0</v>
      </c>
      <c r="P16" s="39">
        <v>1</v>
      </c>
      <c r="Q16" s="32">
        <v>1</v>
      </c>
      <c r="S16" s="34"/>
    </row>
    <row r="17" spans="2:19" ht="30" customHeight="1">
      <c r="C17" s="360" t="s">
        <v>100</v>
      </c>
      <c r="D17" s="361"/>
      <c r="E17" s="361"/>
      <c r="F17" s="361"/>
      <c r="G17" s="362"/>
      <c r="H17" s="25">
        <v>1</v>
      </c>
      <c r="I17" s="26">
        <v>0</v>
      </c>
      <c r="J17" s="26">
        <v>1</v>
      </c>
      <c r="K17" s="26">
        <v>1</v>
      </c>
      <c r="L17" s="26">
        <v>1</v>
      </c>
      <c r="M17" s="26">
        <v>1</v>
      </c>
      <c r="N17" s="26">
        <v>1</v>
      </c>
      <c r="O17" s="26">
        <v>1</v>
      </c>
      <c r="P17" s="26">
        <v>1</v>
      </c>
      <c r="Q17" s="35">
        <v>1</v>
      </c>
      <c r="S17" s="34"/>
    </row>
    <row r="18" spans="2:19" ht="30" customHeight="1">
      <c r="C18" s="360" t="s">
        <v>101</v>
      </c>
      <c r="D18" s="361"/>
      <c r="E18" s="361"/>
      <c r="F18" s="361"/>
      <c r="G18" s="362"/>
      <c r="H18" s="25">
        <v>1</v>
      </c>
      <c r="I18" s="26">
        <v>1</v>
      </c>
      <c r="J18" s="26">
        <v>1</v>
      </c>
      <c r="K18" s="26">
        <v>1</v>
      </c>
      <c r="L18" s="26" t="s">
        <v>17</v>
      </c>
      <c r="M18" s="26">
        <v>1</v>
      </c>
      <c r="N18" s="26">
        <v>1</v>
      </c>
      <c r="O18" s="26">
        <v>1</v>
      </c>
      <c r="P18" s="26">
        <v>1</v>
      </c>
      <c r="Q18" s="35">
        <v>1</v>
      </c>
      <c r="S18" s="34"/>
    </row>
    <row r="19" spans="2:19" ht="30" customHeight="1">
      <c r="C19" s="360" t="s">
        <v>102</v>
      </c>
      <c r="D19" s="361"/>
      <c r="E19" s="361"/>
      <c r="F19" s="361"/>
      <c r="G19" s="362"/>
      <c r="H19" s="25">
        <v>1</v>
      </c>
      <c r="I19" s="26">
        <v>1</v>
      </c>
      <c r="J19" s="26">
        <v>1</v>
      </c>
      <c r="K19" s="26">
        <v>1</v>
      </c>
      <c r="L19" s="26">
        <v>1</v>
      </c>
      <c r="M19" s="26">
        <v>1</v>
      </c>
      <c r="N19" s="26">
        <v>1</v>
      </c>
      <c r="O19" s="26">
        <v>1</v>
      </c>
      <c r="P19" s="26">
        <v>1</v>
      </c>
      <c r="Q19" s="35">
        <v>1</v>
      </c>
      <c r="S19" s="34"/>
    </row>
    <row r="20" spans="2:19" ht="30" customHeight="1">
      <c r="C20" s="360" t="s">
        <v>103</v>
      </c>
      <c r="D20" s="361"/>
      <c r="E20" s="361"/>
      <c r="F20" s="361"/>
      <c r="G20" s="362"/>
      <c r="H20" s="25">
        <v>1</v>
      </c>
      <c r="I20" s="26">
        <v>1</v>
      </c>
      <c r="J20" s="26">
        <v>1</v>
      </c>
      <c r="K20" s="26">
        <v>1</v>
      </c>
      <c r="L20" s="26">
        <v>1</v>
      </c>
      <c r="M20" s="26">
        <v>1</v>
      </c>
      <c r="N20" s="26">
        <v>1</v>
      </c>
      <c r="O20" s="26">
        <v>1</v>
      </c>
      <c r="P20" s="26">
        <v>1</v>
      </c>
      <c r="Q20" s="35">
        <v>1</v>
      </c>
      <c r="S20" s="34"/>
    </row>
    <row r="21" spans="2:19" ht="30" customHeight="1">
      <c r="C21" s="360" t="s">
        <v>104</v>
      </c>
      <c r="D21" s="361"/>
      <c r="E21" s="361"/>
      <c r="F21" s="361"/>
      <c r="G21" s="362"/>
      <c r="H21" s="25">
        <v>1</v>
      </c>
      <c r="I21" s="26">
        <v>1</v>
      </c>
      <c r="J21" s="26">
        <v>1</v>
      </c>
      <c r="K21" s="26">
        <v>1</v>
      </c>
      <c r="L21" s="26">
        <v>1</v>
      </c>
      <c r="M21" s="26">
        <v>1</v>
      </c>
      <c r="N21" s="26">
        <v>1</v>
      </c>
      <c r="O21" s="26">
        <v>1</v>
      </c>
      <c r="P21" s="26">
        <v>1</v>
      </c>
      <c r="Q21" s="35">
        <v>1</v>
      </c>
      <c r="S21" s="34"/>
    </row>
    <row r="22" spans="2:19" ht="30" customHeight="1">
      <c r="C22" s="360" t="s">
        <v>105</v>
      </c>
      <c r="D22" s="361"/>
      <c r="E22" s="361"/>
      <c r="F22" s="361"/>
      <c r="G22" s="362"/>
      <c r="H22" s="25">
        <v>1</v>
      </c>
      <c r="I22" s="26">
        <v>1</v>
      </c>
      <c r="J22" s="26">
        <v>1</v>
      </c>
      <c r="K22" s="26">
        <v>1</v>
      </c>
      <c r="L22" s="26">
        <v>1</v>
      </c>
      <c r="M22" s="26">
        <v>1</v>
      </c>
      <c r="N22" s="26">
        <v>1</v>
      </c>
      <c r="O22" s="26">
        <v>1</v>
      </c>
      <c r="P22" s="26">
        <v>1</v>
      </c>
      <c r="Q22" s="35">
        <v>1</v>
      </c>
      <c r="S22" s="34"/>
    </row>
    <row r="23" spans="2:19" ht="30" customHeight="1">
      <c r="C23" s="360" t="s">
        <v>106</v>
      </c>
      <c r="D23" s="361"/>
      <c r="E23" s="361"/>
      <c r="F23" s="361"/>
      <c r="G23" s="362"/>
      <c r="H23" s="25">
        <v>1</v>
      </c>
      <c r="I23" s="26">
        <v>1</v>
      </c>
      <c r="J23" s="26">
        <v>1</v>
      </c>
      <c r="K23" s="26">
        <v>1</v>
      </c>
      <c r="L23" s="26">
        <v>1</v>
      </c>
      <c r="M23" s="26">
        <v>1</v>
      </c>
      <c r="N23" s="26">
        <v>1</v>
      </c>
      <c r="O23" s="26">
        <v>1</v>
      </c>
      <c r="P23" s="26">
        <v>1</v>
      </c>
      <c r="Q23" s="35">
        <v>1</v>
      </c>
      <c r="S23" s="34"/>
    </row>
    <row r="24" spans="2:19" ht="30" customHeight="1" thickBot="1">
      <c r="C24" s="357" t="s">
        <v>107</v>
      </c>
      <c r="D24" s="358"/>
      <c r="E24" s="358"/>
      <c r="F24" s="358"/>
      <c r="G24" s="359"/>
      <c r="H24" s="36">
        <v>1</v>
      </c>
      <c r="I24" s="37">
        <v>1</v>
      </c>
      <c r="J24" s="37">
        <v>1</v>
      </c>
      <c r="K24" s="37">
        <v>1</v>
      </c>
      <c r="L24" s="37">
        <v>1</v>
      </c>
      <c r="M24" s="37">
        <v>1</v>
      </c>
      <c r="N24" s="37">
        <v>1</v>
      </c>
      <c r="O24" s="37">
        <v>1</v>
      </c>
      <c r="P24" s="37">
        <v>1</v>
      </c>
      <c r="Q24" s="38">
        <v>1</v>
      </c>
      <c r="S24" s="34"/>
    </row>
    <row r="25" spans="2:19" ht="30" customHeight="1" thickBot="1">
      <c r="C25" s="363" t="s">
        <v>109</v>
      </c>
      <c r="D25" s="364"/>
      <c r="E25" s="364"/>
      <c r="F25" s="364"/>
      <c r="G25" s="364"/>
      <c r="H25" s="53">
        <f>IF(H15=0,0,IF(H16=0,0,IF(H17=0,0,IF(H18=0,0,IF(H19=0,0,IF(H20=0,0,IF(H21=0,0,IF(H22=0,0,IF(H23=0,0,IF(H24=0,0,1))))))))))</f>
        <v>1</v>
      </c>
      <c r="I25" s="54">
        <f t="shared" ref="I25:Q25" si="0">IF(I15=0,0,IF(I16=0,0,IF(I17=0,0,IF(I18=0,0,IF(I19=0,0,IF(I20=0,0,IF(I21=0,0,IF(I22=0,0,IF(I23=0,0,IF(I24=0,0,1))))))))))</f>
        <v>0</v>
      </c>
      <c r="J25" s="54">
        <f t="shared" si="0"/>
        <v>1</v>
      </c>
      <c r="K25" s="54">
        <f t="shared" si="0"/>
        <v>1</v>
      </c>
      <c r="L25" s="54">
        <f t="shared" si="0"/>
        <v>1</v>
      </c>
      <c r="M25" s="54">
        <f t="shared" si="0"/>
        <v>1</v>
      </c>
      <c r="N25" s="54">
        <f t="shared" si="0"/>
        <v>1</v>
      </c>
      <c r="O25" s="54">
        <f t="shared" si="0"/>
        <v>0</v>
      </c>
      <c r="P25" s="54">
        <f t="shared" si="0"/>
        <v>1</v>
      </c>
      <c r="Q25" s="55">
        <f t="shared" si="0"/>
        <v>1</v>
      </c>
      <c r="S25" s="34"/>
    </row>
    <row r="26" spans="2:19" ht="30" customHeight="1" thickBot="1">
      <c r="C26" s="363" t="s">
        <v>108</v>
      </c>
      <c r="D26" s="364"/>
      <c r="E26" s="364"/>
      <c r="F26" s="364"/>
      <c r="G26" s="365"/>
      <c r="H26" s="244">
        <f>SUM(H25:Q25)</f>
        <v>8</v>
      </c>
      <c r="I26" s="245"/>
      <c r="J26" s="245"/>
      <c r="K26" s="245"/>
      <c r="L26" s="245"/>
      <c r="M26" s="245"/>
      <c r="N26" s="245"/>
      <c r="O26" s="245"/>
      <c r="P26" s="245"/>
      <c r="Q26" s="246"/>
      <c r="R26" s="64">
        <f>H26</f>
        <v>8</v>
      </c>
      <c r="S26" s="34"/>
    </row>
    <row r="27" spans="2:19"/>
    <row r="28" spans="2:19" ht="22.5" customHeight="1" thickBot="1">
      <c r="B28" s="237" t="s">
        <v>112</v>
      </c>
      <c r="C28" s="237"/>
      <c r="D28" s="237"/>
      <c r="E28" s="237"/>
      <c r="F28" s="237"/>
      <c r="G28" s="237"/>
      <c r="H28" s="237"/>
      <c r="I28" s="237"/>
      <c r="J28" s="237"/>
      <c r="K28" s="237"/>
      <c r="L28" s="237"/>
      <c r="M28" s="237"/>
      <c r="N28" s="237"/>
      <c r="O28" s="237"/>
      <c r="P28" s="237"/>
      <c r="Q28" s="237"/>
      <c r="R28" s="237"/>
    </row>
    <row r="29" spans="2:19" ht="22.5" customHeight="1">
      <c r="B29" s="262" t="s">
        <v>113</v>
      </c>
      <c r="C29" s="262"/>
      <c r="D29" s="262"/>
      <c r="E29" s="262"/>
      <c r="F29" s="262"/>
      <c r="G29" s="262"/>
      <c r="H29" s="262"/>
      <c r="I29" s="262"/>
      <c r="J29" s="262"/>
      <c r="K29" s="262"/>
      <c r="L29" s="262"/>
      <c r="M29" s="262"/>
      <c r="N29" s="262"/>
      <c r="O29" s="262"/>
      <c r="P29" s="262"/>
      <c r="Q29" s="262"/>
      <c r="R29" s="262"/>
    </row>
    <row r="30" spans="2:19" ht="36.75" customHeight="1">
      <c r="B30" s="198" t="s">
        <v>111</v>
      </c>
      <c r="C30" s="198"/>
      <c r="D30" s="198"/>
      <c r="E30" s="198"/>
      <c r="F30" s="198"/>
      <c r="G30" s="198"/>
      <c r="H30" s="198"/>
      <c r="I30" s="198"/>
      <c r="J30" s="198"/>
      <c r="K30" s="198"/>
      <c r="L30" s="198"/>
      <c r="M30" s="198"/>
      <c r="N30" s="198"/>
      <c r="O30" s="198"/>
      <c r="P30" s="198"/>
      <c r="Q30" s="198"/>
      <c r="R30" s="198"/>
    </row>
    <row r="31" spans="2:19" ht="15.75" thickBot="1"/>
    <row r="32" spans="2:19" ht="30" customHeight="1" thickBot="1">
      <c r="C32" s="351" t="s">
        <v>6</v>
      </c>
      <c r="D32" s="352"/>
      <c r="E32" s="352"/>
      <c r="F32" s="352"/>
      <c r="G32" s="353"/>
      <c r="H32" s="257" t="s">
        <v>8</v>
      </c>
      <c r="I32" s="258"/>
      <c r="J32" s="258"/>
      <c r="K32" s="258"/>
      <c r="L32" s="258"/>
      <c r="M32" s="258"/>
      <c r="N32" s="258"/>
      <c r="O32" s="258"/>
      <c r="P32" s="258"/>
      <c r="Q32" s="259"/>
      <c r="S32" s="34"/>
    </row>
    <row r="33" spans="1:19" s="18" customFormat="1" ht="30" customHeight="1" thickBot="1">
      <c r="C33" s="354"/>
      <c r="D33" s="355"/>
      <c r="E33" s="355"/>
      <c r="F33" s="355"/>
      <c r="G33" s="356"/>
      <c r="H33" s="48"/>
      <c r="I33" s="49"/>
      <c r="J33" s="49"/>
      <c r="K33" s="49"/>
      <c r="L33" s="49"/>
      <c r="M33" s="49"/>
      <c r="N33" s="49"/>
      <c r="O33" s="49"/>
      <c r="P33" s="49"/>
      <c r="Q33" s="50"/>
      <c r="S33" s="34"/>
    </row>
    <row r="34" spans="1:19" ht="30" customHeight="1">
      <c r="C34" s="348" t="s">
        <v>114</v>
      </c>
      <c r="D34" s="349"/>
      <c r="E34" s="349"/>
      <c r="F34" s="349"/>
      <c r="G34" s="350"/>
      <c r="H34" s="51">
        <v>1</v>
      </c>
      <c r="I34" s="30">
        <v>1</v>
      </c>
      <c r="J34" s="30">
        <v>1</v>
      </c>
      <c r="K34" s="30">
        <v>1</v>
      </c>
      <c r="L34" s="30">
        <v>1</v>
      </c>
      <c r="M34" s="29">
        <v>1</v>
      </c>
      <c r="N34" s="30">
        <v>1</v>
      </c>
      <c r="O34" s="30">
        <v>1</v>
      </c>
      <c r="P34" s="30">
        <v>1</v>
      </c>
      <c r="Q34" s="31">
        <v>1</v>
      </c>
      <c r="S34" s="34"/>
    </row>
    <row r="35" spans="1:19" ht="30" customHeight="1">
      <c r="C35" s="360" t="s">
        <v>115</v>
      </c>
      <c r="D35" s="361"/>
      <c r="E35" s="361"/>
      <c r="F35" s="361"/>
      <c r="G35" s="362"/>
      <c r="H35" s="25">
        <v>1</v>
      </c>
      <c r="I35" s="39">
        <v>1</v>
      </c>
      <c r="J35" s="39">
        <v>1</v>
      </c>
      <c r="K35" s="39">
        <v>1</v>
      </c>
      <c r="L35" s="39">
        <v>1</v>
      </c>
      <c r="M35" s="26">
        <v>1</v>
      </c>
      <c r="N35" s="39">
        <v>1</v>
      </c>
      <c r="O35" s="39">
        <v>0</v>
      </c>
      <c r="P35" s="39">
        <v>1</v>
      </c>
      <c r="Q35" s="32">
        <v>1</v>
      </c>
      <c r="S35" s="34"/>
    </row>
    <row r="36" spans="1:19" ht="30" customHeight="1">
      <c r="C36" s="360" t="s">
        <v>116</v>
      </c>
      <c r="D36" s="361"/>
      <c r="E36" s="361"/>
      <c r="F36" s="361"/>
      <c r="G36" s="362"/>
      <c r="H36" s="25">
        <v>1</v>
      </c>
      <c r="I36" s="26">
        <v>0</v>
      </c>
      <c r="J36" s="26">
        <v>1</v>
      </c>
      <c r="K36" s="26">
        <v>1</v>
      </c>
      <c r="L36" s="26">
        <v>1</v>
      </c>
      <c r="M36" s="26">
        <v>1</v>
      </c>
      <c r="N36" s="26">
        <v>1</v>
      </c>
      <c r="O36" s="26">
        <v>1</v>
      </c>
      <c r="P36" s="26">
        <v>1</v>
      </c>
      <c r="Q36" s="35">
        <v>1</v>
      </c>
      <c r="S36" s="34"/>
    </row>
    <row r="37" spans="1:19" ht="30" customHeight="1">
      <c r="C37" s="360" t="s">
        <v>117</v>
      </c>
      <c r="D37" s="361"/>
      <c r="E37" s="361"/>
      <c r="F37" s="361"/>
      <c r="G37" s="362"/>
      <c r="H37" s="25">
        <v>1</v>
      </c>
      <c r="I37" s="26">
        <v>1</v>
      </c>
      <c r="J37" s="26">
        <v>1</v>
      </c>
      <c r="K37" s="26">
        <v>1</v>
      </c>
      <c r="L37" s="26" t="s">
        <v>17</v>
      </c>
      <c r="M37" s="26">
        <v>1</v>
      </c>
      <c r="N37" s="26">
        <v>1</v>
      </c>
      <c r="O37" s="26">
        <v>1</v>
      </c>
      <c r="P37" s="26">
        <v>1</v>
      </c>
      <c r="Q37" s="35">
        <v>1</v>
      </c>
      <c r="S37" s="34"/>
    </row>
    <row r="38" spans="1:19" ht="30" customHeight="1">
      <c r="C38" s="360" t="s">
        <v>118</v>
      </c>
      <c r="D38" s="361"/>
      <c r="E38" s="361"/>
      <c r="F38" s="361"/>
      <c r="G38" s="362"/>
      <c r="H38" s="25">
        <v>1</v>
      </c>
      <c r="I38" s="26">
        <v>1</v>
      </c>
      <c r="J38" s="26">
        <v>1</v>
      </c>
      <c r="K38" s="26">
        <v>1</v>
      </c>
      <c r="L38" s="26">
        <v>1</v>
      </c>
      <c r="M38" s="26">
        <v>1</v>
      </c>
      <c r="N38" s="26">
        <v>1</v>
      </c>
      <c r="O38" s="26">
        <v>1</v>
      </c>
      <c r="P38" s="26">
        <v>1</v>
      </c>
      <c r="Q38" s="35">
        <v>1</v>
      </c>
      <c r="S38" s="34"/>
    </row>
    <row r="39" spans="1:19" ht="30" customHeight="1" thickBot="1">
      <c r="C39" s="360" t="s">
        <v>119</v>
      </c>
      <c r="D39" s="361"/>
      <c r="E39" s="361"/>
      <c r="F39" s="361"/>
      <c r="G39" s="362"/>
      <c r="H39" s="36">
        <v>1</v>
      </c>
      <c r="I39" s="37">
        <v>1</v>
      </c>
      <c r="J39" s="37">
        <v>1</v>
      </c>
      <c r="K39" s="37">
        <v>1</v>
      </c>
      <c r="L39" s="37">
        <v>1</v>
      </c>
      <c r="M39" s="37">
        <v>1</v>
      </c>
      <c r="N39" s="37">
        <v>1</v>
      </c>
      <c r="O39" s="37">
        <v>1</v>
      </c>
      <c r="P39" s="37">
        <v>1</v>
      </c>
      <c r="Q39" s="38">
        <v>1</v>
      </c>
      <c r="S39" s="34"/>
    </row>
    <row r="40" spans="1:19" ht="30" customHeight="1" thickBot="1">
      <c r="C40" s="363" t="s">
        <v>109</v>
      </c>
      <c r="D40" s="364"/>
      <c r="E40" s="364"/>
      <c r="F40" s="364"/>
      <c r="G40" s="364"/>
      <c r="H40" s="53">
        <f>IF(H34=0,0,IF(H35=0,0,IF(H36=0,0,IF(H37=0,0,IF(H38=0,0,IF(H39=0,0,1))))))</f>
        <v>1</v>
      </c>
      <c r="I40" s="54">
        <f t="shared" ref="I40:Q40" si="1">IF(I34=0,0,IF(I35=0,0,IF(I36=0,0,IF(I37=0,0,IF(I38=0,0,IF(I39=0,0,1))))))</f>
        <v>0</v>
      </c>
      <c r="J40" s="54">
        <f t="shared" si="1"/>
        <v>1</v>
      </c>
      <c r="K40" s="54">
        <f t="shared" si="1"/>
        <v>1</v>
      </c>
      <c r="L40" s="54">
        <f t="shared" si="1"/>
        <v>1</v>
      </c>
      <c r="M40" s="54">
        <f t="shared" si="1"/>
        <v>1</v>
      </c>
      <c r="N40" s="54">
        <f t="shared" si="1"/>
        <v>1</v>
      </c>
      <c r="O40" s="54">
        <f t="shared" si="1"/>
        <v>0</v>
      </c>
      <c r="P40" s="54">
        <f t="shared" si="1"/>
        <v>1</v>
      </c>
      <c r="Q40" s="55">
        <f t="shared" si="1"/>
        <v>1</v>
      </c>
      <c r="S40" s="34"/>
    </row>
    <row r="41" spans="1:19" ht="30" customHeight="1" thickBot="1">
      <c r="C41" s="363" t="s">
        <v>108</v>
      </c>
      <c r="D41" s="364"/>
      <c r="E41" s="364"/>
      <c r="F41" s="364"/>
      <c r="G41" s="365"/>
      <c r="H41" s="366">
        <f>SUM(H40:Q40)</f>
        <v>8</v>
      </c>
      <c r="I41" s="367"/>
      <c r="J41" s="367"/>
      <c r="K41" s="367"/>
      <c r="L41" s="367"/>
      <c r="M41" s="367"/>
      <c r="N41" s="367"/>
      <c r="O41" s="367"/>
      <c r="P41" s="367"/>
      <c r="Q41" s="368"/>
      <c r="R41" s="64">
        <f>H41</f>
        <v>8</v>
      </c>
      <c r="S41" s="34"/>
    </row>
    <row r="42" spans="1:19"/>
    <row r="43" spans="1:19" ht="20.100000000000001" customHeight="1" thickBot="1">
      <c r="B43" s="237" t="s">
        <v>120</v>
      </c>
      <c r="C43" s="237"/>
      <c r="D43" s="237"/>
      <c r="E43" s="237"/>
      <c r="F43" s="237"/>
      <c r="G43" s="237"/>
      <c r="H43" s="237"/>
      <c r="I43" s="237"/>
      <c r="J43" s="237"/>
      <c r="K43" s="237"/>
      <c r="L43" s="237"/>
      <c r="M43" s="237"/>
      <c r="N43" s="237"/>
      <c r="O43" s="237"/>
      <c r="P43" s="237"/>
      <c r="Q43" s="237"/>
      <c r="R43" s="237"/>
    </row>
    <row r="44" spans="1:19" ht="20.100000000000001" customHeight="1">
      <c r="B44" s="262" t="s">
        <v>123</v>
      </c>
      <c r="C44" s="262"/>
      <c r="D44" s="262"/>
      <c r="E44" s="262"/>
      <c r="F44" s="262"/>
      <c r="G44" s="262"/>
      <c r="H44" s="262"/>
      <c r="I44" s="262"/>
      <c r="J44" s="262"/>
      <c r="K44" s="262"/>
      <c r="L44" s="262"/>
      <c r="M44" s="262"/>
      <c r="N44" s="262"/>
      <c r="O44" s="262"/>
      <c r="P44" s="262"/>
      <c r="Q44" s="262"/>
      <c r="R44" s="262"/>
    </row>
    <row r="45" spans="1:19" ht="20.100000000000001" customHeight="1">
      <c r="B45" s="262"/>
      <c r="C45" s="262"/>
      <c r="D45" s="262"/>
      <c r="E45" s="262"/>
      <c r="F45" s="262"/>
      <c r="G45" s="262"/>
      <c r="H45" s="262"/>
      <c r="I45" s="262"/>
      <c r="J45" s="262"/>
      <c r="K45" s="262"/>
      <c r="L45" s="262"/>
      <c r="M45" s="262"/>
      <c r="N45" s="262"/>
      <c r="O45" s="262"/>
      <c r="P45" s="262"/>
      <c r="Q45" s="262"/>
      <c r="R45" s="262"/>
    </row>
    <row r="46" spans="1:19" ht="20.100000000000001" customHeight="1">
      <c r="B46" s="198" t="s">
        <v>121</v>
      </c>
      <c r="C46" s="198"/>
      <c r="D46" s="198"/>
      <c r="E46" s="198"/>
      <c r="F46" s="198"/>
      <c r="G46" s="198"/>
      <c r="H46" s="198"/>
      <c r="I46" s="198"/>
      <c r="J46" s="198"/>
      <c r="K46" s="198"/>
      <c r="L46" s="198"/>
      <c r="M46" s="198"/>
      <c r="N46" s="198"/>
      <c r="O46" s="198"/>
      <c r="P46" s="198"/>
      <c r="Q46" s="198"/>
      <c r="R46" s="198"/>
    </row>
    <row r="47" spans="1:19" ht="17.25" customHeight="1" thickBot="1">
      <c r="B47" s="15"/>
      <c r="C47" s="15"/>
      <c r="D47" s="15"/>
      <c r="E47" s="15"/>
      <c r="F47" s="15"/>
      <c r="G47" s="15"/>
      <c r="H47" s="15"/>
      <c r="I47" s="15"/>
      <c r="J47" s="14"/>
      <c r="K47" s="14"/>
      <c r="L47" s="14"/>
      <c r="M47" s="14"/>
      <c r="N47" s="14"/>
      <c r="O47" s="14"/>
      <c r="P47" s="63"/>
      <c r="Q47" s="63"/>
    </row>
    <row r="48" spans="1:19" ht="30" customHeight="1" thickBot="1">
      <c r="A48" s="20"/>
      <c r="B48" s="20"/>
      <c r="D48" s="287" t="s">
        <v>122</v>
      </c>
      <c r="E48" s="239"/>
      <c r="F48" s="239"/>
      <c r="G48" s="239"/>
      <c r="H48" s="239"/>
      <c r="I48" s="239"/>
      <c r="J48" s="239"/>
      <c r="K48" s="239"/>
      <c r="L48" s="264"/>
      <c r="M48" s="380" t="s">
        <v>109</v>
      </c>
      <c r="N48" s="378"/>
      <c r="O48" s="378" t="s">
        <v>28</v>
      </c>
      <c r="P48" s="379"/>
      <c r="Q48" s="63"/>
    </row>
    <row r="49" spans="1:17" ht="30" customHeight="1">
      <c r="A49" s="66"/>
      <c r="B49" s="66"/>
      <c r="D49" s="385" t="s">
        <v>296</v>
      </c>
      <c r="E49" s="386"/>
      <c r="F49" s="386"/>
      <c r="G49" s="386"/>
      <c r="H49" s="386"/>
      <c r="I49" s="386"/>
      <c r="J49" s="386"/>
      <c r="K49" s="386"/>
      <c r="L49" s="387"/>
      <c r="M49" s="381">
        <v>1</v>
      </c>
      <c r="N49" s="382"/>
      <c r="O49" s="372">
        <f>IF(M49=0,0,SUM(M49:N51))</f>
        <v>4</v>
      </c>
      <c r="P49" s="373"/>
      <c r="Q49" s="63"/>
    </row>
    <row r="50" spans="1:17" ht="30" customHeight="1">
      <c r="A50" s="66"/>
      <c r="B50" s="66"/>
      <c r="D50" s="220" t="s">
        <v>124</v>
      </c>
      <c r="E50" s="221"/>
      <c r="F50" s="221"/>
      <c r="G50" s="221"/>
      <c r="H50" s="221"/>
      <c r="I50" s="221"/>
      <c r="J50" s="221"/>
      <c r="K50" s="221"/>
      <c r="L50" s="388"/>
      <c r="M50" s="383">
        <v>1</v>
      </c>
      <c r="N50" s="384"/>
      <c r="O50" s="374"/>
      <c r="P50" s="375"/>
      <c r="Q50" s="63"/>
    </row>
    <row r="51" spans="1:17" ht="30.75" customHeight="1" thickBot="1">
      <c r="D51" s="232" t="s">
        <v>127</v>
      </c>
      <c r="E51" s="233"/>
      <c r="F51" s="233"/>
      <c r="G51" s="233"/>
      <c r="H51" s="233"/>
      <c r="I51" s="233"/>
      <c r="J51" s="233"/>
      <c r="K51" s="233"/>
      <c r="L51" s="369"/>
      <c r="M51" s="370">
        <f>K66</f>
        <v>2</v>
      </c>
      <c r="N51" s="371"/>
      <c r="O51" s="376"/>
      <c r="P51" s="377"/>
      <c r="Q51" s="178">
        <f>M49+M50+N65</f>
        <v>5</v>
      </c>
    </row>
    <row r="52" spans="1:17" ht="15.75" thickBot="1"/>
    <row r="53" spans="1:17" ht="23.25" customHeight="1" thickBot="1">
      <c r="G53" s="389" t="s">
        <v>128</v>
      </c>
      <c r="H53" s="390"/>
      <c r="I53" s="390"/>
      <c r="J53" s="390"/>
      <c r="K53" s="390"/>
      <c r="L53" s="390"/>
      <c r="M53" s="391"/>
    </row>
    <row r="54" spans="1:17" ht="15.75" thickBot="1"/>
    <row r="55" spans="1:17" ht="30.75" customHeight="1" thickBot="1">
      <c r="G55" s="397" t="s">
        <v>125</v>
      </c>
      <c r="H55" s="398"/>
      <c r="I55" s="395" t="s">
        <v>126</v>
      </c>
      <c r="J55" s="396"/>
      <c r="K55" s="392" t="s">
        <v>47</v>
      </c>
      <c r="L55" s="393"/>
      <c r="M55" s="394"/>
    </row>
    <row r="56" spans="1:17" ht="30.75" customHeight="1">
      <c r="G56" s="399">
        <v>1</v>
      </c>
      <c r="H56" s="400"/>
      <c r="I56" s="405">
        <v>1</v>
      </c>
      <c r="J56" s="406"/>
      <c r="K56" s="341">
        <f>IF(G56="NA","NA",IF(G56=0,0,IF(I56=0,0,1)))</f>
        <v>1</v>
      </c>
      <c r="L56" s="342"/>
      <c r="M56" s="343"/>
    </row>
    <row r="57" spans="1:17" s="161" customFormat="1" ht="30.75" customHeight="1">
      <c r="G57" s="344">
        <v>1</v>
      </c>
      <c r="H57" s="345"/>
      <c r="I57" s="346">
        <v>0</v>
      </c>
      <c r="J57" s="347"/>
      <c r="K57" s="341">
        <f t="shared" ref="K57:K65" si="2">IF(G57="NA","NA",IF(G57=0,0,IF(I57=0,0,1)))</f>
        <v>0</v>
      </c>
      <c r="L57" s="342"/>
      <c r="M57" s="343"/>
    </row>
    <row r="58" spans="1:17" s="161" customFormat="1" ht="30.75" customHeight="1">
      <c r="G58" s="344">
        <v>1</v>
      </c>
      <c r="H58" s="345"/>
      <c r="I58" s="346">
        <v>1</v>
      </c>
      <c r="J58" s="347"/>
      <c r="K58" s="341">
        <f t="shared" si="2"/>
        <v>1</v>
      </c>
      <c r="L58" s="342"/>
      <c r="M58" s="343"/>
    </row>
    <row r="59" spans="1:17" s="161" customFormat="1" ht="30.75" customHeight="1">
      <c r="G59" s="344" t="s">
        <v>17</v>
      </c>
      <c r="H59" s="345"/>
      <c r="I59" s="346" t="s">
        <v>17</v>
      </c>
      <c r="J59" s="347"/>
      <c r="K59" s="341" t="str">
        <f t="shared" si="2"/>
        <v>NA</v>
      </c>
      <c r="L59" s="342"/>
      <c r="M59" s="343"/>
    </row>
    <row r="60" spans="1:17" s="161" customFormat="1" ht="30.75" customHeight="1">
      <c r="G60" s="344" t="s">
        <v>17</v>
      </c>
      <c r="H60" s="345"/>
      <c r="I60" s="346" t="s">
        <v>17</v>
      </c>
      <c r="J60" s="347"/>
      <c r="K60" s="341" t="str">
        <f t="shared" si="2"/>
        <v>NA</v>
      </c>
      <c r="L60" s="342"/>
      <c r="M60" s="343"/>
    </row>
    <row r="61" spans="1:17" s="161" customFormat="1" ht="30.75" customHeight="1">
      <c r="G61" s="344" t="s">
        <v>17</v>
      </c>
      <c r="H61" s="345"/>
      <c r="I61" s="346" t="s">
        <v>17</v>
      </c>
      <c r="J61" s="347"/>
      <c r="K61" s="341" t="str">
        <f t="shared" si="2"/>
        <v>NA</v>
      </c>
      <c r="L61" s="342"/>
      <c r="M61" s="343"/>
    </row>
    <row r="62" spans="1:17" s="161" customFormat="1" ht="30.75" customHeight="1">
      <c r="G62" s="344" t="s">
        <v>17</v>
      </c>
      <c r="H62" s="345"/>
      <c r="I62" s="346" t="s">
        <v>17</v>
      </c>
      <c r="J62" s="347"/>
      <c r="K62" s="341" t="str">
        <f t="shared" si="2"/>
        <v>NA</v>
      </c>
      <c r="L62" s="342"/>
      <c r="M62" s="343"/>
    </row>
    <row r="63" spans="1:17" s="161" customFormat="1" ht="30.75" customHeight="1">
      <c r="G63" s="344" t="s">
        <v>17</v>
      </c>
      <c r="H63" s="345"/>
      <c r="I63" s="346" t="s">
        <v>17</v>
      </c>
      <c r="J63" s="347"/>
      <c r="K63" s="341" t="str">
        <f t="shared" si="2"/>
        <v>NA</v>
      </c>
      <c r="L63" s="342"/>
      <c r="M63" s="343"/>
    </row>
    <row r="64" spans="1:17" ht="30.75" customHeight="1">
      <c r="G64" s="344" t="s">
        <v>17</v>
      </c>
      <c r="H64" s="345"/>
      <c r="I64" s="346" t="s">
        <v>17</v>
      </c>
      <c r="J64" s="407"/>
      <c r="K64" s="341" t="str">
        <f t="shared" si="2"/>
        <v>NA</v>
      </c>
      <c r="L64" s="342"/>
      <c r="M64" s="343"/>
    </row>
    <row r="65" spans="7:14" ht="30.75" customHeight="1" thickBot="1">
      <c r="G65" s="403" t="s">
        <v>17</v>
      </c>
      <c r="H65" s="404"/>
      <c r="I65" s="408" t="s">
        <v>17</v>
      </c>
      <c r="J65" s="409"/>
      <c r="K65" s="341" t="str">
        <f t="shared" si="2"/>
        <v>NA</v>
      </c>
      <c r="L65" s="342"/>
      <c r="M65" s="343"/>
      <c r="N65" s="178">
        <f>COUNTIF(K56:M65,"&gt;=0")</f>
        <v>3</v>
      </c>
    </row>
    <row r="66" spans="7:14" ht="30.75" customHeight="1" thickBot="1">
      <c r="G66" s="401" t="s">
        <v>49</v>
      </c>
      <c r="H66" s="402"/>
      <c r="I66" s="402"/>
      <c r="J66" s="402"/>
      <c r="K66" s="244">
        <f>SUM(K56:M65)</f>
        <v>2</v>
      </c>
      <c r="L66" s="245"/>
      <c r="M66" s="246"/>
      <c r="N66" s="134"/>
    </row>
    <row r="67" spans="7:14"/>
    <row r="68" spans="7:14"/>
    <row r="69" spans="7:14"/>
    <row r="70" spans="7:14"/>
    <row r="71" spans="7:14"/>
    <row r="72" spans="7:14"/>
    <row r="73" spans="7:14"/>
    <row r="74" spans="7:14"/>
    <row r="75" spans="7:14"/>
    <row r="76" spans="7:14"/>
    <row r="77" spans="7:14"/>
    <row r="78" spans="7:14"/>
    <row r="79" spans="7:14"/>
    <row r="80" spans="7:14"/>
    <row r="81"/>
    <row r="82"/>
    <row r="83"/>
    <row r="84"/>
    <row r="85"/>
    <row r="86"/>
    <row r="87"/>
    <row r="88"/>
    <row r="89"/>
    <row r="90"/>
    <row r="91"/>
    <row r="92"/>
    <row r="93"/>
    <row r="94"/>
    <row r="95"/>
    <row r="96"/>
    <row r="97"/>
    <row r="98"/>
    <row r="99"/>
    <row r="100"/>
    <row r="101"/>
    <row r="102"/>
    <row r="103"/>
    <row r="104"/>
    <row r="105"/>
    <row r="106"/>
    <row r="107"/>
    <row r="108"/>
    <row r="109"/>
    <row r="110"/>
    <row r="11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sheetData>
  <sheetProtection algorithmName="SHA-512" hashValue="ZVgLsW5rnUJ4Mc0BrR0HRCvpHDSUWN7osHJZWWoqsNdaZXWzwidAg/SpIaNUjqSEVtEGM+d9jHAMtRDnSmRz7w==" saltValue="ioVf2jiQtWqQffG9vhheFg==" spinCount="100000" sheet="1" selectLockedCells="1"/>
  <mergeCells count="87">
    <mergeCell ref="G66:J66"/>
    <mergeCell ref="K66:M66"/>
    <mergeCell ref="G64:H64"/>
    <mergeCell ref="G65:H65"/>
    <mergeCell ref="I56:J56"/>
    <mergeCell ref="I64:J64"/>
    <mergeCell ref="I65:J65"/>
    <mergeCell ref="K56:M56"/>
    <mergeCell ref="K64:M64"/>
    <mergeCell ref="K65:M65"/>
    <mergeCell ref="G57:H57"/>
    <mergeCell ref="G58:H58"/>
    <mergeCell ref="G59:H59"/>
    <mergeCell ref="G60:H60"/>
    <mergeCell ref="G61:H61"/>
    <mergeCell ref="G62:H62"/>
    <mergeCell ref="G53:M53"/>
    <mergeCell ref="K55:M55"/>
    <mergeCell ref="I55:J55"/>
    <mergeCell ref="G55:H55"/>
    <mergeCell ref="G56:H56"/>
    <mergeCell ref="D51:L51"/>
    <mergeCell ref="M51:N51"/>
    <mergeCell ref="O49:P51"/>
    <mergeCell ref="O48:P48"/>
    <mergeCell ref="M48:N48"/>
    <mergeCell ref="M49:N49"/>
    <mergeCell ref="M50:N50"/>
    <mergeCell ref="D48:L48"/>
    <mergeCell ref="D49:L49"/>
    <mergeCell ref="D50:L50"/>
    <mergeCell ref="B43:R43"/>
    <mergeCell ref="B46:R46"/>
    <mergeCell ref="B44:R45"/>
    <mergeCell ref="C40:G40"/>
    <mergeCell ref="C41:G41"/>
    <mergeCell ref="H41:Q41"/>
    <mergeCell ref="C38:G38"/>
    <mergeCell ref="C39:G39"/>
    <mergeCell ref="C32:G33"/>
    <mergeCell ref="H32:Q32"/>
    <mergeCell ref="C34:G34"/>
    <mergeCell ref="C35:G35"/>
    <mergeCell ref="C36:G36"/>
    <mergeCell ref="C37:G37"/>
    <mergeCell ref="C24:G24"/>
    <mergeCell ref="B28:R28"/>
    <mergeCell ref="B30:R30"/>
    <mergeCell ref="B29:R29"/>
    <mergeCell ref="C16:G16"/>
    <mergeCell ref="C17:G17"/>
    <mergeCell ref="C18:G18"/>
    <mergeCell ref="C19:G19"/>
    <mergeCell ref="C20:G20"/>
    <mergeCell ref="C21:G21"/>
    <mergeCell ref="H26:Q26"/>
    <mergeCell ref="C25:G25"/>
    <mergeCell ref="C26:G26"/>
    <mergeCell ref="C23:G23"/>
    <mergeCell ref="C22:G22"/>
    <mergeCell ref="A1:C3"/>
    <mergeCell ref="L5:XFD5"/>
    <mergeCell ref="C15:G15"/>
    <mergeCell ref="B12:I12"/>
    <mergeCell ref="B9:R9"/>
    <mergeCell ref="B10:R10"/>
    <mergeCell ref="B11:R11"/>
    <mergeCell ref="H13:Q13"/>
    <mergeCell ref="C13:G14"/>
    <mergeCell ref="N1:S3"/>
    <mergeCell ref="E1:M3"/>
    <mergeCell ref="E4:M4"/>
    <mergeCell ref="G63:H63"/>
    <mergeCell ref="I57:J57"/>
    <mergeCell ref="I58:J58"/>
    <mergeCell ref="I59:J59"/>
    <mergeCell ref="I60:J60"/>
    <mergeCell ref="I61:J61"/>
    <mergeCell ref="I62:J62"/>
    <mergeCell ref="I63:J63"/>
    <mergeCell ref="K62:M62"/>
    <mergeCell ref="K63:M63"/>
    <mergeCell ref="K57:M57"/>
    <mergeCell ref="K58:M58"/>
    <mergeCell ref="K59:M59"/>
    <mergeCell ref="K60:M60"/>
    <mergeCell ref="K61:M61"/>
  </mergeCells>
  <pageMargins left="0.7" right="0.7" top="0.75" bottom="0.75" header="0.3" footer="0.3"/>
  <pageSetup scale="65"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72"/>
  <sheetViews>
    <sheetView showGridLines="0" zoomScale="69" zoomScaleNormal="69" workbookViewId="0">
      <selection activeCell="J6" sqref="J5:J6"/>
    </sheetView>
  </sheetViews>
  <sheetFormatPr baseColWidth="10" defaultColWidth="0" defaultRowHeight="0" customHeight="1" zeroHeight="1"/>
  <cols>
    <col min="1" max="1" width="11.5703125" style="1" customWidth="1"/>
    <col min="2" max="2" width="10.42578125" style="1" customWidth="1"/>
    <col min="3" max="3" width="11.7109375" style="1" customWidth="1"/>
    <col min="4" max="4" width="9.7109375" style="1" customWidth="1"/>
    <col min="5" max="5" width="9.5703125" style="1" customWidth="1"/>
    <col min="6" max="6" width="9" style="1" customWidth="1"/>
    <col min="7" max="7" width="10.7109375" style="1" customWidth="1"/>
    <col min="8" max="8" width="9.28515625" style="1" customWidth="1"/>
    <col min="9" max="9" width="9.5703125" style="1" customWidth="1"/>
    <col min="10" max="10" width="9.85546875" style="1" customWidth="1"/>
    <col min="11" max="11" width="10.28515625" style="1" customWidth="1"/>
    <col min="12" max="12" width="8.28515625" style="1" customWidth="1"/>
    <col min="13" max="13" width="10" style="1" customWidth="1"/>
    <col min="14" max="14" width="9.5703125" style="1" customWidth="1"/>
    <col min="15" max="15" width="7.7109375" style="1" customWidth="1"/>
    <col min="16" max="16" width="10.7109375" style="1" customWidth="1"/>
    <col min="17" max="18" width="9.28515625" style="1" customWidth="1"/>
    <col min="19" max="19" width="10.42578125" style="1" customWidth="1"/>
    <col min="20" max="16384" width="11.5703125" style="1" hidden="1"/>
  </cols>
  <sheetData>
    <row r="1" spans="1:19" ht="18.75" customHeight="1">
      <c r="A1" s="195"/>
      <c r="B1" s="195"/>
      <c r="C1" s="195"/>
      <c r="D1" s="11"/>
      <c r="E1" s="201" t="s">
        <v>334</v>
      </c>
      <c r="F1" s="201"/>
      <c r="G1" s="201"/>
      <c r="H1" s="201"/>
      <c r="I1" s="201"/>
      <c r="J1" s="201"/>
      <c r="K1" s="201"/>
      <c r="L1" s="201"/>
      <c r="M1" s="201"/>
      <c r="N1" s="200" t="s">
        <v>335</v>
      </c>
      <c r="O1" s="200"/>
      <c r="P1" s="200"/>
      <c r="Q1" s="200"/>
      <c r="R1" s="200"/>
      <c r="S1" s="200"/>
    </row>
    <row r="2" spans="1:19" ht="26.25" customHeight="1">
      <c r="A2" s="195"/>
      <c r="B2" s="195"/>
      <c r="C2" s="195"/>
      <c r="D2" s="11"/>
      <c r="E2" s="201"/>
      <c r="F2" s="201"/>
      <c r="G2" s="201"/>
      <c r="H2" s="201"/>
      <c r="I2" s="201"/>
      <c r="J2" s="201"/>
      <c r="K2" s="201"/>
      <c r="L2" s="201"/>
      <c r="M2" s="201"/>
      <c r="N2" s="200"/>
      <c r="O2" s="200"/>
      <c r="P2" s="200"/>
      <c r="Q2" s="200"/>
      <c r="R2" s="200"/>
      <c r="S2" s="200"/>
    </row>
    <row r="3" spans="1:19" ht="13.5" customHeight="1">
      <c r="A3" s="195"/>
      <c r="B3" s="195"/>
      <c r="C3" s="195"/>
      <c r="D3" s="11"/>
      <c r="E3" s="201"/>
      <c r="F3" s="201"/>
      <c r="G3" s="201"/>
      <c r="H3" s="201"/>
      <c r="I3" s="201"/>
      <c r="J3" s="201"/>
      <c r="K3" s="201"/>
      <c r="L3" s="201"/>
      <c r="M3" s="201"/>
      <c r="N3" s="200"/>
      <c r="O3" s="200"/>
      <c r="P3" s="200"/>
      <c r="Q3" s="200"/>
      <c r="R3" s="200"/>
      <c r="S3" s="200"/>
    </row>
    <row r="4" spans="1:19" ht="16.149999999999999" customHeight="1">
      <c r="A4" s="2"/>
      <c r="B4" s="2"/>
      <c r="C4" s="2"/>
      <c r="D4" s="2"/>
      <c r="E4" s="202"/>
      <c r="F4" s="202"/>
      <c r="G4" s="202"/>
      <c r="H4" s="202"/>
      <c r="I4" s="202"/>
      <c r="J4" s="202"/>
      <c r="K4" s="202"/>
      <c r="L4" s="202"/>
      <c r="M4" s="202"/>
      <c r="N4" s="190"/>
      <c r="O4" s="190"/>
      <c r="P4" s="190"/>
      <c r="Q4" s="190"/>
      <c r="R4" s="190"/>
      <c r="S4" s="190"/>
    </row>
    <row r="5" spans="1:19" s="196" customFormat="1" ht="23.45" customHeight="1">
      <c r="A5" s="3" t="s">
        <v>1</v>
      </c>
      <c r="B5" s="4"/>
      <c r="C5" s="9" t="s">
        <v>2</v>
      </c>
      <c r="D5" s="9"/>
      <c r="E5" s="9"/>
      <c r="F5" s="9"/>
      <c r="G5" s="9"/>
      <c r="H5" s="4"/>
      <c r="I5" s="4"/>
      <c r="J5" s="4"/>
      <c r="K5" s="4"/>
      <c r="L5" s="196" t="s">
        <v>4</v>
      </c>
    </row>
    <row r="6" spans="1:19" ht="26.45" customHeight="1">
      <c r="A6" s="3" t="s">
        <v>3</v>
      </c>
      <c r="B6" s="4"/>
      <c r="C6" s="4"/>
      <c r="D6" s="4"/>
      <c r="E6" s="4"/>
      <c r="F6" s="4"/>
      <c r="G6" s="9"/>
      <c r="H6" s="9"/>
      <c r="I6" s="9"/>
      <c r="J6" s="9"/>
      <c r="K6" s="9"/>
      <c r="L6" s="9"/>
      <c r="M6" s="9"/>
      <c r="N6" s="9"/>
      <c r="O6" s="9"/>
      <c r="P6" s="9"/>
      <c r="Q6" s="10"/>
      <c r="R6" s="5"/>
      <c r="S6" s="5"/>
    </row>
    <row r="7" spans="1:19" ht="15">
      <c r="A7" s="3"/>
      <c r="B7" s="4"/>
      <c r="C7" s="4"/>
      <c r="D7" s="4"/>
      <c r="E7" s="4"/>
      <c r="F7" s="4"/>
      <c r="G7" s="4"/>
      <c r="H7" s="4"/>
      <c r="I7" s="4"/>
      <c r="J7" s="4"/>
      <c r="K7" s="4"/>
      <c r="L7" s="4"/>
      <c r="M7" s="4"/>
      <c r="N7" s="4"/>
      <c r="O7" s="4"/>
      <c r="P7" s="4"/>
      <c r="Q7" s="12"/>
      <c r="R7" s="5"/>
      <c r="S7" s="5"/>
    </row>
    <row r="8" spans="1:19" ht="15"/>
    <row r="9" spans="1:19" s="17" customFormat="1" ht="20.100000000000001" customHeight="1" thickBot="1">
      <c r="B9" s="237" t="s">
        <v>132</v>
      </c>
      <c r="C9" s="237"/>
      <c r="D9" s="237"/>
      <c r="E9" s="237"/>
      <c r="F9" s="237"/>
      <c r="G9" s="237"/>
      <c r="H9" s="237"/>
      <c r="I9" s="237"/>
      <c r="J9" s="237"/>
      <c r="K9" s="237"/>
      <c r="L9" s="237"/>
      <c r="M9" s="237"/>
      <c r="N9" s="237"/>
      <c r="O9" s="237"/>
      <c r="P9" s="237"/>
      <c r="Q9" s="237"/>
      <c r="R9" s="237"/>
      <c r="S9" s="43"/>
    </row>
    <row r="10" spans="1:19" s="17" customFormat="1" ht="20.100000000000001" customHeight="1">
      <c r="B10" s="262" t="s">
        <v>133</v>
      </c>
      <c r="C10" s="262"/>
      <c r="D10" s="262"/>
      <c r="E10" s="262"/>
      <c r="F10" s="262"/>
      <c r="G10" s="262"/>
      <c r="H10" s="262"/>
      <c r="I10" s="262"/>
      <c r="J10" s="262"/>
      <c r="K10" s="262"/>
      <c r="L10" s="262"/>
      <c r="M10" s="262"/>
      <c r="N10" s="262"/>
      <c r="O10" s="262"/>
      <c r="P10" s="262"/>
      <c r="Q10" s="262"/>
      <c r="R10" s="262"/>
      <c r="S10" s="43"/>
    </row>
    <row r="11" spans="1:19" s="17" customFormat="1" ht="20.100000000000001" customHeight="1">
      <c r="B11" s="414" t="s">
        <v>121</v>
      </c>
      <c r="C11" s="414"/>
      <c r="D11" s="414"/>
      <c r="E11" s="414"/>
      <c r="F11" s="414"/>
      <c r="G11" s="414"/>
      <c r="H11" s="414"/>
      <c r="I11" s="414"/>
      <c r="J11" s="414"/>
      <c r="K11" s="414"/>
      <c r="L11" s="414"/>
      <c r="M11" s="414"/>
      <c r="N11" s="414"/>
      <c r="O11" s="414"/>
      <c r="P11" s="414"/>
      <c r="Q11" s="414"/>
      <c r="R11" s="414"/>
      <c r="S11" s="43"/>
    </row>
    <row r="12" spans="1:19" ht="15.75" thickBot="1"/>
    <row r="13" spans="1:19" ht="30.75" customHeight="1" thickBot="1">
      <c r="C13" s="410" t="s">
        <v>139</v>
      </c>
      <c r="D13" s="411"/>
      <c r="E13" s="411"/>
      <c r="F13" s="411"/>
      <c r="G13" s="411"/>
      <c r="H13" s="411"/>
      <c r="I13" s="411"/>
      <c r="J13" s="411"/>
      <c r="K13" s="411"/>
      <c r="L13" s="411"/>
      <c r="M13" s="411"/>
      <c r="N13" s="411"/>
      <c r="O13" s="415" t="s">
        <v>47</v>
      </c>
      <c r="P13" s="416"/>
      <c r="Q13" s="417"/>
    </row>
    <row r="14" spans="1:19" ht="30.75" customHeight="1">
      <c r="C14" s="412" t="s">
        <v>134</v>
      </c>
      <c r="D14" s="413"/>
      <c r="E14" s="413"/>
      <c r="F14" s="413"/>
      <c r="G14" s="413"/>
      <c r="H14" s="413"/>
      <c r="I14" s="413"/>
      <c r="J14" s="413"/>
      <c r="K14" s="413"/>
      <c r="L14" s="413"/>
      <c r="M14" s="413"/>
      <c r="N14" s="413"/>
      <c r="O14" s="418">
        <v>1</v>
      </c>
      <c r="P14" s="419"/>
      <c r="Q14" s="420"/>
    </row>
    <row r="15" spans="1:19" ht="30.75" customHeight="1">
      <c r="C15" s="439" t="s">
        <v>135</v>
      </c>
      <c r="D15" s="440"/>
      <c r="E15" s="440"/>
      <c r="F15" s="440"/>
      <c r="G15" s="440"/>
      <c r="H15" s="440"/>
      <c r="I15" s="440"/>
      <c r="J15" s="440"/>
      <c r="K15" s="440"/>
      <c r="L15" s="440"/>
      <c r="M15" s="440"/>
      <c r="N15" s="440"/>
      <c r="O15" s="427">
        <v>0</v>
      </c>
      <c r="P15" s="428"/>
      <c r="Q15" s="429"/>
    </row>
    <row r="16" spans="1:19" ht="30.75" customHeight="1">
      <c r="C16" s="441" t="s">
        <v>136</v>
      </c>
      <c r="D16" s="442"/>
      <c r="E16" s="442"/>
      <c r="F16" s="442"/>
      <c r="G16" s="442"/>
      <c r="H16" s="442"/>
      <c r="I16" s="442"/>
      <c r="J16" s="442"/>
      <c r="K16" s="442"/>
      <c r="L16" s="442"/>
      <c r="M16" s="442"/>
      <c r="N16" s="442"/>
      <c r="O16" s="427">
        <v>1</v>
      </c>
      <c r="P16" s="428"/>
      <c r="Q16" s="429"/>
    </row>
    <row r="17" spans="2:19" ht="30.75" customHeight="1">
      <c r="C17" s="439" t="s">
        <v>137</v>
      </c>
      <c r="D17" s="440"/>
      <c r="E17" s="440"/>
      <c r="F17" s="440"/>
      <c r="G17" s="440"/>
      <c r="H17" s="440"/>
      <c r="I17" s="440"/>
      <c r="J17" s="440"/>
      <c r="K17" s="440"/>
      <c r="L17" s="440"/>
      <c r="M17" s="440"/>
      <c r="N17" s="440"/>
      <c r="O17" s="427">
        <v>1</v>
      </c>
      <c r="P17" s="428"/>
      <c r="Q17" s="429"/>
    </row>
    <row r="18" spans="2:19" ht="30.75" customHeight="1" thickBot="1">
      <c r="C18" s="443" t="s">
        <v>138</v>
      </c>
      <c r="D18" s="444"/>
      <c r="E18" s="444"/>
      <c r="F18" s="444"/>
      <c r="G18" s="444"/>
      <c r="H18" s="444"/>
      <c r="I18" s="444"/>
      <c r="J18" s="444"/>
      <c r="K18" s="444"/>
      <c r="L18" s="444"/>
      <c r="M18" s="444"/>
      <c r="N18" s="444"/>
      <c r="O18" s="447" t="s">
        <v>17</v>
      </c>
      <c r="P18" s="448"/>
      <c r="Q18" s="449"/>
      <c r="R18" s="151">
        <f>COUNTIF(O14:Q18,"&gt;=0")</f>
        <v>4</v>
      </c>
      <c r="S18" s="67"/>
    </row>
    <row r="19" spans="2:19" ht="30.75" customHeight="1" thickBot="1">
      <c r="B19" s="68"/>
      <c r="C19" s="445" t="s">
        <v>39</v>
      </c>
      <c r="D19" s="446"/>
      <c r="E19" s="446"/>
      <c r="F19" s="446"/>
      <c r="G19" s="446"/>
      <c r="H19" s="446"/>
      <c r="I19" s="446"/>
      <c r="J19" s="446"/>
      <c r="K19" s="446"/>
      <c r="L19" s="446"/>
      <c r="M19" s="446"/>
      <c r="N19" s="446"/>
      <c r="O19" s="363">
        <f>SUM(O14:O18)</f>
        <v>3</v>
      </c>
      <c r="P19" s="364"/>
      <c r="Q19" s="365"/>
      <c r="R19" s="151">
        <f>O19</f>
        <v>3</v>
      </c>
      <c r="S19" s="67"/>
    </row>
    <row r="20" spans="2:19" ht="15"/>
    <row r="21" spans="2:19" s="17" customFormat="1" ht="20.100000000000001" customHeight="1" thickBot="1">
      <c r="B21" s="197" t="s">
        <v>152</v>
      </c>
      <c r="C21" s="197"/>
      <c r="D21" s="197"/>
      <c r="E21" s="197"/>
      <c r="F21" s="197"/>
      <c r="G21" s="197"/>
      <c r="H21" s="197"/>
      <c r="I21" s="197"/>
      <c r="J21" s="197"/>
      <c r="K21" s="197"/>
      <c r="L21" s="197"/>
      <c r="M21" s="197"/>
      <c r="N21" s="197"/>
      <c r="O21" s="197"/>
      <c r="P21" s="197"/>
      <c r="Q21" s="197"/>
      <c r="R21" s="197"/>
      <c r="S21" s="43"/>
    </row>
    <row r="22" spans="2:19" s="17" customFormat="1" ht="20.100000000000001" customHeight="1">
      <c r="B22" s="541" t="s">
        <v>218</v>
      </c>
      <c r="C22" s="541"/>
      <c r="D22" s="541"/>
      <c r="E22" s="541"/>
      <c r="F22" s="541"/>
      <c r="G22" s="541"/>
      <c r="H22" s="541"/>
      <c r="I22" s="541"/>
      <c r="J22" s="541"/>
      <c r="K22" s="541"/>
      <c r="L22" s="541"/>
      <c r="M22" s="541"/>
      <c r="N22" s="541"/>
      <c r="O22" s="541"/>
      <c r="P22" s="541"/>
      <c r="Q22" s="541"/>
      <c r="R22" s="541"/>
      <c r="S22" s="43"/>
    </row>
    <row r="23" spans="2:19" s="134" customFormat="1" ht="20.100000000000001" customHeight="1">
      <c r="B23" s="262"/>
      <c r="C23" s="262"/>
      <c r="D23" s="262"/>
      <c r="E23" s="262"/>
      <c r="F23" s="262"/>
      <c r="G23" s="262"/>
      <c r="H23" s="262"/>
      <c r="I23" s="262"/>
      <c r="J23" s="262"/>
      <c r="K23" s="262"/>
      <c r="L23" s="262"/>
      <c r="M23" s="262"/>
      <c r="N23" s="262"/>
      <c r="O23" s="262"/>
      <c r="P23" s="262"/>
      <c r="Q23" s="262"/>
      <c r="R23" s="262"/>
      <c r="S23" s="129"/>
    </row>
    <row r="24" spans="2:19" s="17" customFormat="1" ht="20.100000000000001" customHeight="1">
      <c r="B24" s="414" t="s">
        <v>121</v>
      </c>
      <c r="C24" s="414"/>
      <c r="D24" s="414"/>
      <c r="E24" s="414"/>
      <c r="F24" s="414"/>
      <c r="G24" s="414"/>
      <c r="H24" s="414"/>
      <c r="I24" s="414"/>
      <c r="J24" s="414"/>
      <c r="K24" s="414"/>
      <c r="L24" s="414"/>
      <c r="M24" s="414"/>
      <c r="N24" s="414"/>
      <c r="O24" s="414"/>
      <c r="P24" s="414"/>
      <c r="Q24" s="414"/>
      <c r="R24" s="414"/>
      <c r="S24" s="43"/>
    </row>
    <row r="25" spans="2:19" ht="20.100000000000001" customHeight="1" thickBot="1">
      <c r="B25" s="68"/>
      <c r="C25" s="68"/>
      <c r="D25" s="68"/>
      <c r="E25" s="68"/>
      <c r="F25" s="68"/>
      <c r="G25" s="68"/>
      <c r="H25" s="68"/>
      <c r="I25" s="68"/>
      <c r="J25" s="68"/>
      <c r="K25" s="68"/>
      <c r="L25" s="43"/>
      <c r="M25" s="43"/>
      <c r="N25" s="43"/>
      <c r="O25" s="43"/>
      <c r="P25" s="43"/>
      <c r="Q25" s="43"/>
      <c r="R25" s="67"/>
      <c r="S25" s="67"/>
    </row>
    <row r="26" spans="2:19" ht="30" customHeight="1" thickBot="1">
      <c r="B26" s="68"/>
      <c r="C26" s="453" t="s">
        <v>139</v>
      </c>
      <c r="D26" s="454"/>
      <c r="E26" s="454"/>
      <c r="F26" s="454"/>
      <c r="G26" s="454"/>
      <c r="H26" s="436" t="s">
        <v>140</v>
      </c>
      <c r="I26" s="437"/>
      <c r="J26" s="437"/>
      <c r="K26" s="437"/>
      <c r="L26" s="437"/>
      <c r="M26" s="437"/>
      <c r="N26" s="437"/>
      <c r="O26" s="437"/>
      <c r="P26" s="437"/>
      <c r="Q26" s="438"/>
      <c r="S26" s="67"/>
    </row>
    <row r="27" spans="2:19" ht="30" customHeight="1" thickBot="1">
      <c r="B27" s="68"/>
      <c r="C27" s="455"/>
      <c r="D27" s="456"/>
      <c r="E27" s="456"/>
      <c r="F27" s="456"/>
      <c r="G27" s="456"/>
      <c r="H27" s="84"/>
      <c r="I27" s="76"/>
      <c r="J27" s="76"/>
      <c r="K27" s="76"/>
      <c r="L27" s="76"/>
      <c r="M27" s="76"/>
      <c r="N27" s="76"/>
      <c r="O27" s="76"/>
      <c r="P27" s="76"/>
      <c r="Q27" s="77"/>
      <c r="S27" s="67"/>
    </row>
    <row r="28" spans="2:19" ht="30" customHeight="1">
      <c r="B28" s="68"/>
      <c r="C28" s="457" t="s">
        <v>141</v>
      </c>
      <c r="D28" s="458"/>
      <c r="E28" s="458"/>
      <c r="F28" s="458"/>
      <c r="G28" s="459"/>
      <c r="H28" s="79">
        <v>1</v>
      </c>
      <c r="I28" s="80">
        <v>1</v>
      </c>
      <c r="J28" s="80">
        <v>1</v>
      </c>
      <c r="K28" s="80">
        <v>1</v>
      </c>
      <c r="L28" s="80">
        <v>1</v>
      </c>
      <c r="M28" s="80">
        <v>1</v>
      </c>
      <c r="N28" s="80">
        <v>1</v>
      </c>
      <c r="O28" s="80">
        <v>1</v>
      </c>
      <c r="P28" s="80">
        <v>1</v>
      </c>
      <c r="Q28" s="81">
        <v>1</v>
      </c>
      <c r="S28" s="67"/>
    </row>
    <row r="29" spans="2:19" ht="30" customHeight="1">
      <c r="B29" s="68"/>
      <c r="C29" s="421" t="s">
        <v>142</v>
      </c>
      <c r="D29" s="422"/>
      <c r="E29" s="422"/>
      <c r="F29" s="422"/>
      <c r="G29" s="423"/>
      <c r="H29" s="82">
        <v>1</v>
      </c>
      <c r="I29" s="70">
        <v>1</v>
      </c>
      <c r="J29" s="70">
        <v>1</v>
      </c>
      <c r="K29" s="70">
        <v>1</v>
      </c>
      <c r="L29" s="70">
        <v>1</v>
      </c>
      <c r="M29" s="70">
        <v>1</v>
      </c>
      <c r="N29" s="70">
        <v>1</v>
      </c>
      <c r="O29" s="70">
        <v>1</v>
      </c>
      <c r="P29" s="70">
        <v>1</v>
      </c>
      <c r="Q29" s="71">
        <v>1</v>
      </c>
      <c r="S29" s="67"/>
    </row>
    <row r="30" spans="2:19" ht="30" customHeight="1">
      <c r="B30" s="68"/>
      <c r="C30" s="421" t="s">
        <v>143</v>
      </c>
      <c r="D30" s="422"/>
      <c r="E30" s="422"/>
      <c r="F30" s="422"/>
      <c r="G30" s="423"/>
      <c r="H30" s="82">
        <v>1</v>
      </c>
      <c r="I30" s="70">
        <v>1</v>
      </c>
      <c r="J30" s="70">
        <v>1</v>
      </c>
      <c r="K30" s="70">
        <v>1</v>
      </c>
      <c r="L30" s="70">
        <v>1</v>
      </c>
      <c r="M30" s="70">
        <v>1</v>
      </c>
      <c r="N30" s="70">
        <v>1</v>
      </c>
      <c r="O30" s="70">
        <v>1</v>
      </c>
      <c r="P30" s="70">
        <v>1</v>
      </c>
      <c r="Q30" s="71">
        <v>1</v>
      </c>
      <c r="S30" s="67"/>
    </row>
    <row r="31" spans="2:19" ht="30" customHeight="1">
      <c r="B31" s="68"/>
      <c r="C31" s="421" t="s">
        <v>144</v>
      </c>
      <c r="D31" s="422"/>
      <c r="E31" s="422"/>
      <c r="F31" s="422"/>
      <c r="G31" s="423"/>
      <c r="H31" s="82">
        <v>1</v>
      </c>
      <c r="I31" s="70">
        <v>1</v>
      </c>
      <c r="J31" s="70">
        <v>1</v>
      </c>
      <c r="K31" s="70">
        <v>1</v>
      </c>
      <c r="L31" s="70">
        <v>1</v>
      </c>
      <c r="M31" s="70">
        <v>1</v>
      </c>
      <c r="N31" s="70">
        <v>1</v>
      </c>
      <c r="O31" s="70">
        <v>1</v>
      </c>
      <c r="P31" s="70">
        <v>1</v>
      </c>
      <c r="Q31" s="71">
        <v>1</v>
      </c>
      <c r="S31" s="67"/>
    </row>
    <row r="32" spans="2:19" ht="30" customHeight="1">
      <c r="B32" s="68"/>
      <c r="C32" s="421" t="s">
        <v>145</v>
      </c>
      <c r="D32" s="422"/>
      <c r="E32" s="422"/>
      <c r="F32" s="422"/>
      <c r="G32" s="423"/>
      <c r="H32" s="82">
        <v>1</v>
      </c>
      <c r="I32" s="70">
        <v>1</v>
      </c>
      <c r="J32" s="70">
        <v>1</v>
      </c>
      <c r="K32" s="70" t="s">
        <v>17</v>
      </c>
      <c r="L32" s="70">
        <v>1</v>
      </c>
      <c r="M32" s="70">
        <v>1</v>
      </c>
      <c r="N32" s="70">
        <v>0</v>
      </c>
      <c r="O32" s="70">
        <v>1</v>
      </c>
      <c r="P32" s="70" t="s">
        <v>17</v>
      </c>
      <c r="Q32" s="71">
        <v>1</v>
      </c>
      <c r="S32" s="67"/>
    </row>
    <row r="33" spans="2:19" ht="30" customHeight="1">
      <c r="B33" s="68"/>
      <c r="C33" s="421" t="s">
        <v>146</v>
      </c>
      <c r="D33" s="422"/>
      <c r="E33" s="422"/>
      <c r="F33" s="422"/>
      <c r="G33" s="423"/>
      <c r="H33" s="82">
        <v>1</v>
      </c>
      <c r="I33" s="70">
        <v>1</v>
      </c>
      <c r="J33" s="70">
        <v>1</v>
      </c>
      <c r="K33" s="70">
        <v>1</v>
      </c>
      <c r="L33" s="70">
        <v>1</v>
      </c>
      <c r="M33" s="70">
        <v>1</v>
      </c>
      <c r="N33" s="70">
        <v>1</v>
      </c>
      <c r="O33" s="70">
        <v>1</v>
      </c>
      <c r="P33" s="70">
        <v>1</v>
      </c>
      <c r="Q33" s="71">
        <v>1</v>
      </c>
      <c r="S33" s="67"/>
    </row>
    <row r="34" spans="2:19" ht="30" customHeight="1">
      <c r="B34" s="68"/>
      <c r="C34" s="421" t="s">
        <v>147</v>
      </c>
      <c r="D34" s="422"/>
      <c r="E34" s="422"/>
      <c r="F34" s="422"/>
      <c r="G34" s="423"/>
      <c r="H34" s="82">
        <v>1</v>
      </c>
      <c r="I34" s="70">
        <v>1</v>
      </c>
      <c r="J34" s="70">
        <v>1</v>
      </c>
      <c r="K34" s="70">
        <v>1</v>
      </c>
      <c r="L34" s="70">
        <v>1</v>
      </c>
      <c r="M34" s="70">
        <v>1</v>
      </c>
      <c r="N34" s="70">
        <v>1</v>
      </c>
      <c r="O34" s="70">
        <v>1</v>
      </c>
      <c r="P34" s="70">
        <v>1</v>
      </c>
      <c r="Q34" s="71">
        <v>1</v>
      </c>
      <c r="S34" s="67"/>
    </row>
    <row r="35" spans="2:19" ht="30" customHeight="1">
      <c r="B35" s="68"/>
      <c r="C35" s="421" t="s">
        <v>148</v>
      </c>
      <c r="D35" s="422"/>
      <c r="E35" s="422"/>
      <c r="F35" s="422"/>
      <c r="G35" s="423"/>
      <c r="H35" s="82">
        <v>1</v>
      </c>
      <c r="I35" s="70">
        <v>1</v>
      </c>
      <c r="J35" s="70">
        <v>1</v>
      </c>
      <c r="K35" s="70">
        <v>1</v>
      </c>
      <c r="L35" s="70">
        <v>1</v>
      </c>
      <c r="M35" s="70">
        <v>1</v>
      </c>
      <c r="N35" s="70">
        <v>1</v>
      </c>
      <c r="O35" s="70">
        <v>1</v>
      </c>
      <c r="P35" s="70">
        <v>1</v>
      </c>
      <c r="Q35" s="71">
        <v>1</v>
      </c>
      <c r="S35" s="67"/>
    </row>
    <row r="36" spans="2:19" ht="30" customHeight="1">
      <c r="B36" s="68"/>
      <c r="C36" s="421" t="s">
        <v>149</v>
      </c>
      <c r="D36" s="422"/>
      <c r="E36" s="422"/>
      <c r="F36" s="422"/>
      <c r="G36" s="423"/>
      <c r="H36" s="82">
        <v>1</v>
      </c>
      <c r="I36" s="70">
        <v>1</v>
      </c>
      <c r="J36" s="70" t="s">
        <v>17</v>
      </c>
      <c r="K36" s="70" t="s">
        <v>17</v>
      </c>
      <c r="L36" s="70">
        <v>1</v>
      </c>
      <c r="M36" s="70">
        <v>1</v>
      </c>
      <c r="N36" s="70">
        <v>1</v>
      </c>
      <c r="O36" s="70" t="s">
        <v>17</v>
      </c>
      <c r="P36" s="70" t="s">
        <v>17</v>
      </c>
      <c r="Q36" s="71">
        <v>1</v>
      </c>
      <c r="S36" s="67"/>
    </row>
    <row r="37" spans="2:19" ht="30" customHeight="1">
      <c r="B37" s="68"/>
      <c r="C37" s="421" t="s">
        <v>150</v>
      </c>
      <c r="D37" s="422"/>
      <c r="E37" s="422"/>
      <c r="F37" s="422"/>
      <c r="G37" s="423"/>
      <c r="H37" s="82">
        <v>1</v>
      </c>
      <c r="I37" s="70">
        <v>1</v>
      </c>
      <c r="J37" s="70">
        <v>1</v>
      </c>
      <c r="K37" s="70">
        <v>1</v>
      </c>
      <c r="L37" s="70">
        <v>1</v>
      </c>
      <c r="M37" s="70">
        <v>1</v>
      </c>
      <c r="N37" s="70">
        <v>1</v>
      </c>
      <c r="O37" s="70">
        <v>1</v>
      </c>
      <c r="P37" s="70">
        <v>1</v>
      </c>
      <c r="Q37" s="71">
        <v>1</v>
      </c>
      <c r="S37" s="67"/>
    </row>
    <row r="38" spans="2:19" ht="30" customHeight="1" thickBot="1">
      <c r="B38" s="68"/>
      <c r="C38" s="450" t="s">
        <v>151</v>
      </c>
      <c r="D38" s="451"/>
      <c r="E38" s="451"/>
      <c r="F38" s="451"/>
      <c r="G38" s="452"/>
      <c r="H38" s="83">
        <v>1</v>
      </c>
      <c r="I38" s="72">
        <v>1</v>
      </c>
      <c r="J38" s="72">
        <v>1</v>
      </c>
      <c r="K38" s="72">
        <v>1</v>
      </c>
      <c r="L38" s="72">
        <v>1</v>
      </c>
      <c r="M38" s="72">
        <v>1</v>
      </c>
      <c r="N38" s="72">
        <v>1</v>
      </c>
      <c r="O38" s="72">
        <v>1</v>
      </c>
      <c r="P38" s="72">
        <v>1</v>
      </c>
      <c r="Q38" s="73">
        <v>1</v>
      </c>
      <c r="S38" s="67"/>
    </row>
    <row r="39" spans="2:19" ht="30" customHeight="1" thickBot="1">
      <c r="B39" s="68"/>
      <c r="C39" s="430" t="s">
        <v>47</v>
      </c>
      <c r="D39" s="431"/>
      <c r="E39" s="431"/>
      <c r="F39" s="431"/>
      <c r="G39" s="431"/>
      <c r="H39" s="85">
        <f>IF(H28=0,0,IF(H29=0,0,IF(H30=0,0,IF(H31=0,0,IF(H32=0,0,IF(H33=0,0,IF(H34=0,0,IF(H35=0,0,IF(H36=0,0,IF(H37=0,0,IF(H38=0,0,1)))))))))))</f>
        <v>1</v>
      </c>
      <c r="I39" s="86">
        <f t="shared" ref="I39:L39" si="0">IF(I28=0,0,IF(I29=0,0,IF(I30=0,0,IF(I31=0,0,IF(I32=0,0,IF(I33=0,0,IF(I34=0,0,IF(I35=0,0,IF(I36=0,0,IF(I37=0,0,IF(I38=0,0,1)))))))))))</f>
        <v>1</v>
      </c>
      <c r="J39" s="86">
        <f t="shared" si="0"/>
        <v>1</v>
      </c>
      <c r="K39" s="86">
        <f t="shared" si="0"/>
        <v>1</v>
      </c>
      <c r="L39" s="86">
        <f t="shared" si="0"/>
        <v>1</v>
      </c>
      <c r="M39" s="86">
        <f>IF(M28=0,0,IF(M29=0,0,IF(M30=0,0,IF(M31=0,0,IF(M32=0,0,IF(M33=0,0,IF(M34=0,0,IF(M35=0,0,IF(M36=0,0,IF(M37=0,0,IF(M38=0,0,1)))))))))))</f>
        <v>1</v>
      </c>
      <c r="N39" s="86">
        <f t="shared" ref="N39:Q39" si="1">IF(N28=0,0,IF(N29=0,0,IF(N30=0,0,IF(N31=0,0,IF(N32=0,0,IF(N33=0,0,IF(N34=0,0,IF(N35=0,0,IF(N36=0,0,IF(N37=0,0,IF(N38=0,0,1)))))))))))</f>
        <v>0</v>
      </c>
      <c r="O39" s="86">
        <f t="shared" si="1"/>
        <v>1</v>
      </c>
      <c r="P39" s="86">
        <f t="shared" si="1"/>
        <v>1</v>
      </c>
      <c r="Q39" s="87">
        <f t="shared" si="1"/>
        <v>1</v>
      </c>
      <c r="R39" s="137"/>
      <c r="S39" s="67"/>
    </row>
    <row r="40" spans="2:19" ht="30" customHeight="1" thickBot="1">
      <c r="B40" s="68"/>
      <c r="C40" s="430" t="s">
        <v>49</v>
      </c>
      <c r="D40" s="431"/>
      <c r="E40" s="431"/>
      <c r="F40" s="431"/>
      <c r="G40" s="432"/>
      <c r="H40" s="433">
        <f>SUM(H39:Q39)</f>
        <v>9</v>
      </c>
      <c r="I40" s="434"/>
      <c r="J40" s="434"/>
      <c r="K40" s="434"/>
      <c r="L40" s="434"/>
      <c r="M40" s="434"/>
      <c r="N40" s="434"/>
      <c r="O40" s="434"/>
      <c r="P40" s="434"/>
      <c r="Q40" s="435"/>
      <c r="R40" s="136">
        <f>H40</f>
        <v>9</v>
      </c>
      <c r="S40" s="67"/>
    </row>
    <row r="41" spans="2:19" ht="15"/>
    <row r="42" spans="2:19" s="123" customFormat="1" ht="20.100000000000001" customHeight="1" thickBot="1">
      <c r="B42" s="197" t="s">
        <v>155</v>
      </c>
      <c r="C42" s="197"/>
      <c r="D42" s="197"/>
      <c r="E42" s="197"/>
      <c r="F42" s="197"/>
      <c r="G42" s="197"/>
      <c r="H42" s="197"/>
      <c r="I42" s="197"/>
      <c r="J42" s="197"/>
      <c r="K42" s="197"/>
      <c r="L42" s="197"/>
      <c r="M42" s="197"/>
      <c r="N42" s="197"/>
      <c r="O42" s="197"/>
      <c r="P42" s="197"/>
      <c r="Q42" s="197"/>
      <c r="R42" s="197"/>
      <c r="S42" s="122"/>
    </row>
    <row r="43" spans="2:19" s="123" customFormat="1" ht="20.100000000000001" customHeight="1">
      <c r="B43" s="199" t="s">
        <v>156</v>
      </c>
      <c r="C43" s="199"/>
      <c r="D43" s="199"/>
      <c r="E43" s="199"/>
      <c r="F43" s="199"/>
      <c r="G43" s="199"/>
      <c r="H43" s="199"/>
      <c r="I43" s="199"/>
      <c r="J43" s="199"/>
      <c r="K43" s="199"/>
      <c r="L43" s="199"/>
      <c r="M43" s="199"/>
      <c r="N43" s="199"/>
      <c r="O43" s="199"/>
      <c r="P43" s="199"/>
      <c r="Q43" s="199"/>
      <c r="R43" s="199"/>
      <c r="S43" s="122"/>
    </row>
    <row r="44" spans="2:19" s="123" customFormat="1" ht="20.100000000000001" customHeight="1">
      <c r="B44" s="414" t="s">
        <v>121</v>
      </c>
      <c r="C44" s="414"/>
      <c r="D44" s="414"/>
      <c r="E44" s="414"/>
      <c r="F44" s="414"/>
      <c r="G44" s="414"/>
      <c r="H44" s="414"/>
      <c r="I44" s="414"/>
      <c r="J44" s="414"/>
      <c r="K44" s="414"/>
      <c r="L44" s="414"/>
      <c r="M44" s="414"/>
      <c r="N44" s="414"/>
      <c r="O44" s="414"/>
      <c r="P44" s="414"/>
      <c r="Q44" s="414"/>
      <c r="R44" s="414"/>
      <c r="S44" s="122"/>
    </row>
    <row r="45" spans="2:19" s="123" customFormat="1" ht="20.100000000000001" customHeight="1">
      <c r="B45" s="414" t="s">
        <v>153</v>
      </c>
      <c r="C45" s="414"/>
      <c r="D45" s="414"/>
      <c r="E45" s="414"/>
      <c r="F45" s="414"/>
      <c r="G45" s="414"/>
      <c r="H45" s="414"/>
      <c r="I45" s="414"/>
      <c r="J45" s="414"/>
      <c r="K45" s="414"/>
      <c r="L45" s="414"/>
      <c r="M45" s="414"/>
      <c r="N45" s="414"/>
      <c r="O45" s="414"/>
      <c r="P45" s="414"/>
      <c r="Q45" s="414"/>
      <c r="R45" s="414"/>
      <c r="S45" s="122"/>
    </row>
    <row r="46" spans="2:19" ht="20.100000000000001" customHeight="1" thickBot="1">
      <c r="B46" s="63"/>
      <c r="C46" s="63"/>
      <c r="D46" s="63"/>
      <c r="E46" s="63"/>
      <c r="F46" s="63"/>
      <c r="G46" s="63"/>
      <c r="H46" s="63"/>
      <c r="I46" s="63"/>
      <c r="J46" s="63"/>
      <c r="K46" s="63"/>
      <c r="L46" s="43"/>
      <c r="M46" s="43"/>
      <c r="N46" s="43"/>
      <c r="O46" s="43"/>
      <c r="P46" s="43"/>
      <c r="Q46" s="43"/>
      <c r="R46" s="43"/>
      <c r="S46" s="67"/>
    </row>
    <row r="47" spans="2:19" ht="30" customHeight="1" thickBot="1">
      <c r="B47" s="63"/>
      <c r="C47" s="453" t="s">
        <v>139</v>
      </c>
      <c r="D47" s="454"/>
      <c r="E47" s="454"/>
      <c r="F47" s="454"/>
      <c r="G47" s="460"/>
      <c r="H47" s="436" t="s">
        <v>140</v>
      </c>
      <c r="I47" s="437"/>
      <c r="J47" s="437"/>
      <c r="K47" s="437"/>
      <c r="L47" s="437"/>
      <c r="M47" s="437"/>
      <c r="N47" s="437"/>
      <c r="O47" s="437"/>
      <c r="P47" s="437"/>
      <c r="Q47" s="438"/>
      <c r="R47" s="43"/>
      <c r="S47" s="67"/>
    </row>
    <row r="48" spans="2:19" ht="30" customHeight="1" thickBot="1">
      <c r="B48" s="63"/>
      <c r="C48" s="455"/>
      <c r="D48" s="456"/>
      <c r="E48" s="456"/>
      <c r="F48" s="456"/>
      <c r="G48" s="461"/>
      <c r="H48" s="78"/>
      <c r="I48" s="76"/>
      <c r="J48" s="76"/>
      <c r="K48" s="76"/>
      <c r="L48" s="76"/>
      <c r="M48" s="76"/>
      <c r="N48" s="76"/>
      <c r="O48" s="76"/>
      <c r="P48" s="76"/>
      <c r="Q48" s="77"/>
      <c r="R48" s="43"/>
      <c r="S48" s="67"/>
    </row>
    <row r="49" spans="2:19" ht="30" customHeight="1">
      <c r="B49" s="63"/>
      <c r="C49" s="471" t="s">
        <v>157</v>
      </c>
      <c r="D49" s="472"/>
      <c r="E49" s="472"/>
      <c r="F49" s="472"/>
      <c r="G49" s="473"/>
      <c r="H49" s="74">
        <v>1</v>
      </c>
      <c r="I49" s="74">
        <v>1</v>
      </c>
      <c r="J49" s="74">
        <v>1</v>
      </c>
      <c r="K49" s="74">
        <v>1</v>
      </c>
      <c r="L49" s="74">
        <v>1</v>
      </c>
      <c r="M49" s="74">
        <v>1</v>
      </c>
      <c r="N49" s="74">
        <v>1</v>
      </c>
      <c r="O49" s="74">
        <v>1</v>
      </c>
      <c r="P49" s="74">
        <v>1</v>
      </c>
      <c r="Q49" s="75">
        <v>1</v>
      </c>
      <c r="R49" s="43"/>
      <c r="S49" s="67"/>
    </row>
    <row r="50" spans="2:19" ht="29.25" customHeight="1">
      <c r="B50" s="63"/>
      <c r="C50" s="421" t="s">
        <v>158</v>
      </c>
      <c r="D50" s="422"/>
      <c r="E50" s="422"/>
      <c r="F50" s="422"/>
      <c r="G50" s="423"/>
      <c r="H50" s="70">
        <v>1</v>
      </c>
      <c r="I50" s="70">
        <v>0</v>
      </c>
      <c r="J50" s="70">
        <v>1</v>
      </c>
      <c r="K50" s="70">
        <v>1</v>
      </c>
      <c r="L50" s="70">
        <v>1</v>
      </c>
      <c r="M50" s="70">
        <v>1</v>
      </c>
      <c r="N50" s="70">
        <v>0</v>
      </c>
      <c r="O50" s="70">
        <v>1</v>
      </c>
      <c r="P50" s="70">
        <v>1</v>
      </c>
      <c r="Q50" s="71">
        <v>1</v>
      </c>
      <c r="R50" s="43"/>
      <c r="S50" s="67"/>
    </row>
    <row r="51" spans="2:19" ht="30" customHeight="1" thickBot="1">
      <c r="B51" s="63"/>
      <c r="C51" s="462" t="s">
        <v>154</v>
      </c>
      <c r="D51" s="463"/>
      <c r="E51" s="463"/>
      <c r="F51" s="463"/>
      <c r="G51" s="464"/>
      <c r="H51" s="88">
        <v>1</v>
      </c>
      <c r="I51" s="88">
        <v>1</v>
      </c>
      <c r="J51" s="88">
        <v>1</v>
      </c>
      <c r="K51" s="88">
        <v>1</v>
      </c>
      <c r="L51" s="88">
        <v>1</v>
      </c>
      <c r="M51" s="88">
        <v>1</v>
      </c>
      <c r="N51" s="88">
        <v>1</v>
      </c>
      <c r="O51" s="88">
        <v>1</v>
      </c>
      <c r="P51" s="88">
        <v>1</v>
      </c>
      <c r="Q51" s="89">
        <v>1</v>
      </c>
      <c r="R51" s="43"/>
      <c r="S51" s="67"/>
    </row>
    <row r="52" spans="2:19" ht="30" customHeight="1" thickBot="1">
      <c r="B52" s="63"/>
      <c r="C52" s="430" t="s">
        <v>47</v>
      </c>
      <c r="D52" s="431"/>
      <c r="E52" s="431"/>
      <c r="F52" s="431"/>
      <c r="G52" s="465"/>
      <c r="H52" s="90">
        <f>IF(H49=0,0,IF(H50=0,0,IF(H51=0,0,1)))</f>
        <v>1</v>
      </c>
      <c r="I52" s="90">
        <f t="shared" ref="I52:Q52" si="2">IF(I49=0,0,IF(I50=0,0,IF(I51=0,0,1)))</f>
        <v>0</v>
      </c>
      <c r="J52" s="90">
        <f t="shared" si="2"/>
        <v>1</v>
      </c>
      <c r="K52" s="90">
        <f t="shared" si="2"/>
        <v>1</v>
      </c>
      <c r="L52" s="90">
        <f t="shared" si="2"/>
        <v>1</v>
      </c>
      <c r="M52" s="90">
        <f t="shared" si="2"/>
        <v>1</v>
      </c>
      <c r="N52" s="90">
        <f t="shared" si="2"/>
        <v>0</v>
      </c>
      <c r="O52" s="90">
        <f t="shared" si="2"/>
        <v>1</v>
      </c>
      <c r="P52" s="90">
        <f t="shared" si="2"/>
        <v>1</v>
      </c>
      <c r="Q52" s="90">
        <f t="shared" si="2"/>
        <v>1</v>
      </c>
      <c r="R52" s="91"/>
      <c r="S52" s="67"/>
    </row>
    <row r="53" spans="2:19" ht="30" customHeight="1" thickBot="1">
      <c r="B53" s="63"/>
      <c r="C53" s="466" t="s">
        <v>39</v>
      </c>
      <c r="D53" s="467"/>
      <c r="E53" s="467"/>
      <c r="F53" s="467"/>
      <c r="G53" s="468"/>
      <c r="H53" s="469">
        <f>SUM(H52:Q52)</f>
        <v>8</v>
      </c>
      <c r="I53" s="469"/>
      <c r="J53" s="469"/>
      <c r="K53" s="469"/>
      <c r="L53" s="469"/>
      <c r="M53" s="469"/>
      <c r="N53" s="469"/>
      <c r="O53" s="469"/>
      <c r="P53" s="469"/>
      <c r="Q53" s="470"/>
      <c r="R53" s="152">
        <f>H53</f>
        <v>8</v>
      </c>
      <c r="S53" s="67"/>
    </row>
    <row r="54" spans="2:19" ht="15"/>
    <row r="55" spans="2:19" s="123" customFormat="1" ht="20.100000000000001" customHeight="1" thickBot="1">
      <c r="B55" s="492" t="s">
        <v>172</v>
      </c>
      <c r="C55" s="492"/>
      <c r="D55" s="492"/>
      <c r="E55" s="492"/>
      <c r="F55" s="492"/>
      <c r="G55" s="492"/>
      <c r="H55" s="492"/>
      <c r="I55" s="492"/>
      <c r="J55" s="492"/>
      <c r="K55" s="492"/>
      <c r="L55" s="492"/>
      <c r="M55" s="492"/>
      <c r="N55" s="492"/>
      <c r="O55" s="492"/>
      <c r="P55" s="492"/>
      <c r="Q55" s="492"/>
      <c r="R55" s="492"/>
      <c r="S55" s="122"/>
    </row>
    <row r="56" spans="2:19" s="123" customFormat="1" ht="20.100000000000001" customHeight="1">
      <c r="B56" s="490" t="s">
        <v>202</v>
      </c>
      <c r="C56" s="490"/>
      <c r="D56" s="490"/>
      <c r="E56" s="490"/>
      <c r="F56" s="490"/>
      <c r="G56" s="490"/>
      <c r="H56" s="490"/>
      <c r="I56" s="490"/>
      <c r="J56" s="490"/>
      <c r="K56" s="490"/>
      <c r="L56" s="490"/>
      <c r="M56" s="490"/>
      <c r="N56" s="490"/>
      <c r="O56" s="490"/>
      <c r="P56" s="490"/>
      <c r="Q56" s="490"/>
      <c r="R56" s="490"/>
      <c r="S56" s="122"/>
    </row>
    <row r="57" spans="2:19" s="123" customFormat="1" ht="20.100000000000001" customHeight="1" thickBot="1">
      <c r="B57" s="491"/>
      <c r="C57" s="491"/>
      <c r="D57" s="491"/>
      <c r="E57" s="491"/>
      <c r="F57" s="491"/>
      <c r="G57" s="491"/>
      <c r="H57" s="491"/>
      <c r="I57" s="491"/>
      <c r="J57" s="491"/>
      <c r="K57" s="491"/>
      <c r="L57" s="491"/>
      <c r="M57" s="491"/>
      <c r="N57" s="491"/>
      <c r="O57" s="491"/>
      <c r="P57" s="491"/>
      <c r="Q57" s="491"/>
      <c r="R57" s="491"/>
      <c r="S57" s="122"/>
    </row>
    <row r="58" spans="2:19" s="123" customFormat="1" ht="20.100000000000001" customHeight="1" thickBot="1">
      <c r="B58" s="477" t="s">
        <v>173</v>
      </c>
      <c r="C58" s="478"/>
      <c r="D58" s="478"/>
      <c r="E58" s="478"/>
      <c r="F58" s="478"/>
      <c r="G58" s="479"/>
      <c r="H58" s="478" t="s">
        <v>175</v>
      </c>
      <c r="I58" s="478"/>
      <c r="J58" s="478"/>
      <c r="K58" s="478"/>
      <c r="L58" s="478"/>
      <c r="M58" s="478"/>
      <c r="N58" s="478"/>
      <c r="O58" s="478"/>
      <c r="P58" s="478"/>
      <c r="Q58" s="478"/>
      <c r="R58" s="479"/>
      <c r="S58" s="122"/>
    </row>
    <row r="59" spans="2:19" s="123" customFormat="1" ht="20.100000000000001" customHeight="1">
      <c r="B59" s="414" t="s">
        <v>159</v>
      </c>
      <c r="C59" s="414"/>
      <c r="D59" s="414"/>
      <c r="E59" s="414"/>
      <c r="F59" s="414"/>
      <c r="G59" s="414"/>
      <c r="H59" s="414"/>
      <c r="I59" s="414"/>
      <c r="J59" s="414"/>
      <c r="K59" s="414"/>
      <c r="L59" s="414"/>
      <c r="M59" s="414"/>
      <c r="N59" s="414"/>
      <c r="O59" s="414"/>
      <c r="P59" s="414"/>
      <c r="Q59" s="414"/>
      <c r="R59" s="414"/>
      <c r="S59" s="122"/>
    </row>
    <row r="60" spans="2:19" ht="30" customHeight="1" thickBot="1">
      <c r="B60" s="68"/>
      <c r="C60" s="92"/>
      <c r="D60" s="92"/>
      <c r="E60" s="93"/>
      <c r="F60" s="93"/>
      <c r="G60" s="93"/>
      <c r="H60" s="93"/>
      <c r="I60" s="93"/>
      <c r="J60" s="69"/>
      <c r="K60" s="68"/>
      <c r="L60" s="43"/>
      <c r="M60" s="43"/>
      <c r="N60" s="43"/>
      <c r="O60" s="43"/>
      <c r="P60" s="43"/>
      <c r="Q60" s="43"/>
      <c r="R60" s="67"/>
      <c r="S60" s="67"/>
    </row>
    <row r="61" spans="2:19" ht="30" customHeight="1" thickBot="1">
      <c r="B61" s="68"/>
      <c r="C61" s="453" t="s">
        <v>139</v>
      </c>
      <c r="D61" s="454"/>
      <c r="E61" s="460"/>
      <c r="F61" s="436" t="s">
        <v>140</v>
      </c>
      <c r="G61" s="437"/>
      <c r="H61" s="437"/>
      <c r="I61" s="437"/>
      <c r="J61" s="437"/>
      <c r="K61" s="437"/>
      <c r="L61" s="437"/>
      <c r="M61" s="437"/>
      <c r="N61" s="437"/>
      <c r="O61" s="437"/>
      <c r="P61" s="496" t="s">
        <v>39</v>
      </c>
      <c r="Q61" s="497"/>
      <c r="R61" s="153"/>
      <c r="S61" s="67"/>
    </row>
    <row r="62" spans="2:19" ht="30" customHeight="1" thickBot="1">
      <c r="B62" s="68"/>
      <c r="C62" s="455"/>
      <c r="D62" s="456"/>
      <c r="E62" s="461"/>
      <c r="F62" s="78"/>
      <c r="G62" s="76"/>
      <c r="H62" s="76"/>
      <c r="I62" s="76"/>
      <c r="J62" s="76"/>
      <c r="K62" s="76"/>
      <c r="L62" s="76"/>
      <c r="M62" s="76"/>
      <c r="N62" s="76"/>
      <c r="O62" s="98"/>
      <c r="P62" s="498"/>
      <c r="Q62" s="499"/>
      <c r="R62" s="151">
        <f>COUNTIF(F63:O63,"&gt;=0")</f>
        <v>8</v>
      </c>
      <c r="S62" s="67"/>
    </row>
    <row r="63" spans="2:19" ht="92.25" customHeight="1" thickBot="1">
      <c r="B63" s="68"/>
      <c r="C63" s="493" t="s">
        <v>160</v>
      </c>
      <c r="D63" s="494"/>
      <c r="E63" s="495"/>
      <c r="F63" s="97">
        <v>1</v>
      </c>
      <c r="G63" s="96">
        <v>1</v>
      </c>
      <c r="H63" s="96">
        <v>0</v>
      </c>
      <c r="I63" s="96">
        <v>1</v>
      </c>
      <c r="J63" s="96">
        <v>1</v>
      </c>
      <c r="K63" s="96">
        <v>1</v>
      </c>
      <c r="L63" s="96">
        <v>0</v>
      </c>
      <c r="M63" s="96">
        <v>1</v>
      </c>
      <c r="N63" s="96" t="s">
        <v>17</v>
      </c>
      <c r="O63" s="99" t="s">
        <v>17</v>
      </c>
      <c r="P63" s="500">
        <f>IF(H58="NA","NA",SUM(F63:O63))</f>
        <v>6</v>
      </c>
      <c r="Q63" s="470"/>
      <c r="R63" s="154">
        <f>P63</f>
        <v>6</v>
      </c>
      <c r="S63" s="67"/>
    </row>
    <row r="64" spans="2:19" ht="30" customHeight="1">
      <c r="B64" s="68"/>
      <c r="C64" s="92"/>
      <c r="D64" s="92"/>
      <c r="E64" s="93"/>
      <c r="F64" s="93"/>
      <c r="G64" s="93"/>
      <c r="H64" s="93"/>
      <c r="I64" s="93"/>
      <c r="J64" s="69"/>
      <c r="K64" s="68"/>
      <c r="L64" s="43"/>
      <c r="M64" s="43"/>
      <c r="N64" s="43"/>
      <c r="O64" s="43"/>
      <c r="P64" s="43"/>
      <c r="Q64" s="43"/>
      <c r="R64" s="67"/>
      <c r="S64" s="67"/>
    </row>
    <row r="65" spans="2:19" s="123" customFormat="1" ht="20.100000000000001" customHeight="1" thickBot="1">
      <c r="B65" s="492" t="s">
        <v>174</v>
      </c>
      <c r="C65" s="492"/>
      <c r="D65" s="492"/>
      <c r="E65" s="492"/>
      <c r="F65" s="492"/>
      <c r="G65" s="492"/>
      <c r="H65" s="492"/>
      <c r="I65" s="492"/>
      <c r="J65" s="492"/>
      <c r="K65" s="492"/>
      <c r="L65" s="492"/>
      <c r="M65" s="492"/>
      <c r="N65" s="492"/>
      <c r="O65" s="492"/>
      <c r="P65" s="492"/>
      <c r="Q65" s="492"/>
      <c r="R65" s="492"/>
      <c r="S65" s="122"/>
    </row>
    <row r="66" spans="2:19" s="128" customFormat="1" ht="19.5" customHeight="1">
      <c r="B66" s="490" t="s">
        <v>201</v>
      </c>
      <c r="C66" s="490"/>
      <c r="D66" s="490"/>
      <c r="E66" s="490"/>
      <c r="F66" s="490"/>
      <c r="G66" s="490"/>
      <c r="H66" s="490"/>
      <c r="I66" s="490"/>
      <c r="J66" s="490"/>
      <c r="K66" s="490"/>
      <c r="L66" s="490"/>
      <c r="M66" s="490"/>
      <c r="N66" s="490"/>
      <c r="O66" s="490"/>
      <c r="P66" s="490"/>
      <c r="Q66" s="490"/>
      <c r="R66" s="490"/>
    </row>
    <row r="67" spans="2:19" s="128" customFormat="1" ht="19.5" customHeight="1" thickBot="1">
      <c r="B67" s="491"/>
      <c r="C67" s="491"/>
      <c r="D67" s="491"/>
      <c r="E67" s="491"/>
      <c r="F67" s="491"/>
      <c r="G67" s="491"/>
      <c r="H67" s="491"/>
      <c r="I67" s="491"/>
      <c r="J67" s="491"/>
      <c r="K67" s="491"/>
      <c r="L67" s="491"/>
      <c r="M67" s="491"/>
      <c r="N67" s="491"/>
      <c r="O67" s="491"/>
      <c r="P67" s="491"/>
      <c r="Q67" s="491"/>
      <c r="R67" s="491"/>
    </row>
    <row r="68" spans="2:19" s="123" customFormat="1" ht="20.100000000000001" customHeight="1" thickBot="1">
      <c r="B68" s="477" t="s">
        <v>173</v>
      </c>
      <c r="C68" s="478"/>
      <c r="D68" s="478"/>
      <c r="E68" s="478"/>
      <c r="F68" s="478"/>
      <c r="G68" s="479"/>
      <c r="H68" s="478" t="s">
        <v>175</v>
      </c>
      <c r="I68" s="478"/>
      <c r="J68" s="478"/>
      <c r="K68" s="478"/>
      <c r="L68" s="478"/>
      <c r="M68" s="478"/>
      <c r="N68" s="478"/>
      <c r="O68" s="478"/>
      <c r="P68" s="478"/>
      <c r="Q68" s="478"/>
      <c r="R68" s="479"/>
      <c r="S68" s="122"/>
    </row>
    <row r="69" spans="2:19" s="134" customFormat="1" ht="19.5" customHeight="1">
      <c r="B69" s="198" t="s">
        <v>205</v>
      </c>
      <c r="C69" s="198"/>
      <c r="D69" s="198"/>
      <c r="E69" s="198"/>
      <c r="F69" s="198"/>
      <c r="G69" s="198"/>
      <c r="H69" s="198"/>
      <c r="I69" s="198"/>
      <c r="J69" s="198"/>
      <c r="K69" s="198"/>
      <c r="L69" s="198"/>
      <c r="M69" s="198"/>
      <c r="N69" s="198"/>
      <c r="O69" s="198"/>
      <c r="P69" s="198"/>
      <c r="Q69" s="198"/>
      <c r="R69" s="198"/>
    </row>
    <row r="70" spans="2:19" s="134" customFormat="1" ht="19.5" customHeight="1">
      <c r="B70" s="198"/>
      <c r="C70" s="198"/>
      <c r="D70" s="198"/>
      <c r="E70" s="198"/>
      <c r="F70" s="198"/>
      <c r="G70" s="198"/>
      <c r="H70" s="198"/>
      <c r="I70" s="198"/>
      <c r="J70" s="198"/>
      <c r="K70" s="198"/>
      <c r="L70" s="198"/>
      <c r="M70" s="198"/>
      <c r="N70" s="198"/>
      <c r="O70" s="198"/>
      <c r="P70" s="198"/>
      <c r="Q70" s="198"/>
      <c r="R70" s="198"/>
    </row>
    <row r="71" spans="2:19" ht="30" customHeight="1" thickBot="1">
      <c r="B71" s="68"/>
      <c r="C71" s="92"/>
      <c r="D71" s="92"/>
      <c r="E71" s="93"/>
      <c r="F71" s="93"/>
      <c r="G71" s="93"/>
      <c r="H71" s="93"/>
      <c r="I71" s="93"/>
      <c r="J71" s="69"/>
      <c r="K71" s="68"/>
      <c r="L71" s="43"/>
      <c r="M71" s="43"/>
      <c r="N71" s="43"/>
      <c r="O71" s="43"/>
      <c r="P71" s="43"/>
      <c r="Q71" s="43"/>
      <c r="R71" s="67"/>
      <c r="S71" s="67"/>
    </row>
    <row r="72" spans="2:19" ht="30" customHeight="1" thickBot="1">
      <c r="B72" s="68"/>
      <c r="C72" s="183" t="s">
        <v>139</v>
      </c>
      <c r="D72" s="184"/>
      <c r="E72" s="184"/>
      <c r="F72" s="184"/>
      <c r="G72" s="185"/>
      <c r="H72" s="514" t="s">
        <v>140</v>
      </c>
      <c r="I72" s="488"/>
      <c r="J72" s="488"/>
      <c r="K72" s="488"/>
      <c r="L72" s="488"/>
      <c r="M72" s="488"/>
      <c r="N72" s="488"/>
      <c r="O72" s="488"/>
      <c r="P72" s="488"/>
      <c r="Q72" s="489"/>
      <c r="R72" s="67"/>
      <c r="S72" s="67"/>
    </row>
    <row r="73" spans="2:19" ht="30" customHeight="1" thickBot="1">
      <c r="B73" s="68"/>
      <c r="C73" s="186"/>
      <c r="D73" s="187"/>
      <c r="E73" s="187"/>
      <c r="F73" s="187"/>
      <c r="G73" s="188"/>
      <c r="H73" s="78">
        <v>1</v>
      </c>
      <c r="I73" s="76">
        <v>2</v>
      </c>
      <c r="J73" s="76">
        <v>3</v>
      </c>
      <c r="K73" s="76">
        <v>4</v>
      </c>
      <c r="L73" s="76">
        <v>5</v>
      </c>
      <c r="M73" s="76">
        <v>6</v>
      </c>
      <c r="N73" s="76">
        <v>7</v>
      </c>
      <c r="O73" s="76">
        <v>8</v>
      </c>
      <c r="P73" s="76">
        <v>9</v>
      </c>
      <c r="Q73" s="77">
        <v>10</v>
      </c>
      <c r="R73" s="67"/>
      <c r="S73" s="67"/>
    </row>
    <row r="74" spans="2:19" ht="29.25" customHeight="1">
      <c r="B74" s="68"/>
      <c r="C74" s="474" t="s">
        <v>161</v>
      </c>
      <c r="D74" s="475"/>
      <c r="E74" s="475"/>
      <c r="F74" s="475"/>
      <c r="G74" s="515"/>
      <c r="H74" s="101">
        <v>1</v>
      </c>
      <c r="I74" s="102">
        <v>1</v>
      </c>
      <c r="J74" s="102" t="s">
        <v>17</v>
      </c>
      <c r="K74" s="102">
        <v>1</v>
      </c>
      <c r="L74" s="102">
        <v>1</v>
      </c>
      <c r="M74" s="102">
        <v>1</v>
      </c>
      <c r="N74" s="102">
        <v>1</v>
      </c>
      <c r="O74" s="102"/>
      <c r="P74" s="102"/>
      <c r="Q74" s="103"/>
      <c r="R74" s="67"/>
      <c r="S74" s="67"/>
    </row>
    <row r="75" spans="2:19" ht="29.25" customHeight="1">
      <c r="B75" s="68"/>
      <c r="C75" s="424" t="s">
        <v>162</v>
      </c>
      <c r="D75" s="425"/>
      <c r="E75" s="425"/>
      <c r="F75" s="425"/>
      <c r="G75" s="501"/>
      <c r="H75" s="100">
        <v>1</v>
      </c>
      <c r="I75" s="94">
        <v>1</v>
      </c>
      <c r="J75" s="94">
        <v>1</v>
      </c>
      <c r="K75" s="94">
        <v>1</v>
      </c>
      <c r="L75" s="94">
        <v>1</v>
      </c>
      <c r="M75" s="94">
        <v>1</v>
      </c>
      <c r="N75" s="94">
        <v>1</v>
      </c>
      <c r="O75" s="94"/>
      <c r="P75" s="94"/>
      <c r="Q75" s="95"/>
      <c r="R75" s="67"/>
      <c r="S75" s="67"/>
    </row>
    <row r="76" spans="2:19" ht="29.25" customHeight="1">
      <c r="B76" s="68"/>
      <c r="C76" s="424" t="s">
        <v>163</v>
      </c>
      <c r="D76" s="425"/>
      <c r="E76" s="425"/>
      <c r="F76" s="425"/>
      <c r="G76" s="501"/>
      <c r="H76" s="100">
        <v>1</v>
      </c>
      <c r="I76" s="94">
        <v>1</v>
      </c>
      <c r="J76" s="94">
        <v>1</v>
      </c>
      <c r="K76" s="94">
        <v>1</v>
      </c>
      <c r="L76" s="94">
        <v>1</v>
      </c>
      <c r="M76" s="94">
        <v>1</v>
      </c>
      <c r="N76" s="94">
        <v>1</v>
      </c>
      <c r="O76" s="94"/>
      <c r="P76" s="94"/>
      <c r="Q76" s="95"/>
      <c r="R76" s="67"/>
      <c r="S76" s="67"/>
    </row>
    <row r="77" spans="2:19" ht="29.25" customHeight="1">
      <c r="B77" s="68"/>
      <c r="C77" s="424" t="s">
        <v>164</v>
      </c>
      <c r="D77" s="425"/>
      <c r="E77" s="425"/>
      <c r="F77" s="425"/>
      <c r="G77" s="501"/>
      <c r="H77" s="100">
        <v>1</v>
      </c>
      <c r="I77" s="94" t="s">
        <v>17</v>
      </c>
      <c r="J77" s="94">
        <v>1</v>
      </c>
      <c r="K77" s="94" t="s">
        <v>17</v>
      </c>
      <c r="L77" s="94">
        <v>1</v>
      </c>
      <c r="M77" s="94">
        <v>1</v>
      </c>
      <c r="N77" s="94" t="s">
        <v>17</v>
      </c>
      <c r="O77" s="94"/>
      <c r="P77" s="94"/>
      <c r="Q77" s="95"/>
      <c r="R77" s="67"/>
      <c r="S77" s="67"/>
    </row>
    <row r="78" spans="2:19" ht="29.25" customHeight="1">
      <c r="B78" s="68"/>
      <c r="C78" s="424" t="s">
        <v>186</v>
      </c>
      <c r="D78" s="425"/>
      <c r="E78" s="425"/>
      <c r="F78" s="425"/>
      <c r="G78" s="501"/>
      <c r="H78" s="100">
        <v>1</v>
      </c>
      <c r="I78" s="94">
        <v>1</v>
      </c>
      <c r="J78" s="94">
        <v>1</v>
      </c>
      <c r="K78" s="94">
        <v>1</v>
      </c>
      <c r="L78" s="94">
        <v>1</v>
      </c>
      <c r="M78" s="94">
        <v>1</v>
      </c>
      <c r="N78" s="94">
        <v>1</v>
      </c>
      <c r="O78" s="94"/>
      <c r="P78" s="94"/>
      <c r="Q78" s="95"/>
      <c r="R78" s="67"/>
      <c r="S78" s="67"/>
    </row>
    <row r="79" spans="2:19" ht="29.25" customHeight="1">
      <c r="B79" s="68"/>
      <c r="C79" s="424" t="s">
        <v>165</v>
      </c>
      <c r="D79" s="425"/>
      <c r="E79" s="425"/>
      <c r="F79" s="425"/>
      <c r="G79" s="501"/>
      <c r="H79" s="100">
        <v>1</v>
      </c>
      <c r="I79" s="94">
        <v>1</v>
      </c>
      <c r="J79" s="94">
        <v>1</v>
      </c>
      <c r="K79" s="94">
        <v>1</v>
      </c>
      <c r="L79" s="94">
        <v>1</v>
      </c>
      <c r="M79" s="94">
        <v>1</v>
      </c>
      <c r="N79" s="94">
        <v>1</v>
      </c>
      <c r="O79" s="94"/>
      <c r="P79" s="94"/>
      <c r="Q79" s="95"/>
      <c r="R79" s="67"/>
      <c r="S79" s="67"/>
    </row>
    <row r="80" spans="2:19" ht="29.25" customHeight="1">
      <c r="B80" s="68"/>
      <c r="C80" s="424" t="s">
        <v>166</v>
      </c>
      <c r="D80" s="425"/>
      <c r="E80" s="425"/>
      <c r="F80" s="425"/>
      <c r="G80" s="501"/>
      <c r="H80" s="100">
        <v>1</v>
      </c>
      <c r="I80" s="94">
        <v>1</v>
      </c>
      <c r="J80" s="94">
        <v>0</v>
      </c>
      <c r="K80" s="94">
        <v>1</v>
      </c>
      <c r="L80" s="94">
        <v>1</v>
      </c>
      <c r="M80" s="94">
        <v>1</v>
      </c>
      <c r="N80" s="94">
        <v>1</v>
      </c>
      <c r="O80" s="94"/>
      <c r="P80" s="94"/>
      <c r="Q80" s="95"/>
      <c r="R80" s="67"/>
      <c r="S80" s="67"/>
    </row>
    <row r="81" spans="2:19" ht="29.25" customHeight="1">
      <c r="B81" s="68"/>
      <c r="C81" s="424" t="s">
        <v>167</v>
      </c>
      <c r="D81" s="425"/>
      <c r="E81" s="425"/>
      <c r="F81" s="425"/>
      <c r="G81" s="501"/>
      <c r="H81" s="100">
        <v>1</v>
      </c>
      <c r="I81" s="94">
        <v>1</v>
      </c>
      <c r="J81" s="94">
        <v>1</v>
      </c>
      <c r="K81" s="94">
        <v>1</v>
      </c>
      <c r="L81" s="94">
        <v>1</v>
      </c>
      <c r="M81" s="94">
        <v>1</v>
      </c>
      <c r="N81" s="94">
        <v>1</v>
      </c>
      <c r="O81" s="94"/>
      <c r="P81" s="94"/>
      <c r="Q81" s="95"/>
      <c r="R81" s="67"/>
      <c r="S81" s="67"/>
    </row>
    <row r="82" spans="2:19" ht="29.25" customHeight="1">
      <c r="B82" s="68"/>
      <c r="C82" s="424" t="s">
        <v>168</v>
      </c>
      <c r="D82" s="425"/>
      <c r="E82" s="425"/>
      <c r="F82" s="425"/>
      <c r="G82" s="501"/>
      <c r="H82" s="100">
        <v>1</v>
      </c>
      <c r="I82" s="94">
        <v>1</v>
      </c>
      <c r="J82" s="94">
        <v>1</v>
      </c>
      <c r="K82" s="94">
        <v>1</v>
      </c>
      <c r="L82" s="94">
        <v>1</v>
      </c>
      <c r="M82" s="94">
        <v>1</v>
      </c>
      <c r="N82" s="94">
        <v>1</v>
      </c>
      <c r="O82" s="94"/>
      <c r="P82" s="94"/>
      <c r="Q82" s="95"/>
      <c r="R82" s="67"/>
      <c r="S82" s="67"/>
    </row>
    <row r="83" spans="2:19" ht="29.25" customHeight="1">
      <c r="B83" s="68"/>
      <c r="C83" s="424" t="s">
        <v>169</v>
      </c>
      <c r="D83" s="425"/>
      <c r="E83" s="425"/>
      <c r="F83" s="425"/>
      <c r="G83" s="501"/>
      <c r="H83" s="100">
        <v>1</v>
      </c>
      <c r="I83" s="94">
        <v>1</v>
      </c>
      <c r="J83" s="94">
        <v>1</v>
      </c>
      <c r="K83" s="94">
        <v>1</v>
      </c>
      <c r="L83" s="94">
        <v>1</v>
      </c>
      <c r="M83" s="94">
        <v>1</v>
      </c>
      <c r="N83" s="94">
        <v>1</v>
      </c>
      <c r="O83" s="94"/>
      <c r="P83" s="94"/>
      <c r="Q83" s="95"/>
      <c r="R83" s="67"/>
      <c r="S83" s="67"/>
    </row>
    <row r="84" spans="2:19" ht="29.25" customHeight="1">
      <c r="B84" s="68"/>
      <c r="C84" s="424" t="s">
        <v>187</v>
      </c>
      <c r="D84" s="425"/>
      <c r="E84" s="425"/>
      <c r="F84" s="425"/>
      <c r="G84" s="501"/>
      <c r="H84" s="100">
        <v>1</v>
      </c>
      <c r="I84" s="94">
        <v>1</v>
      </c>
      <c r="J84" s="94">
        <v>1</v>
      </c>
      <c r="K84" s="94">
        <v>1</v>
      </c>
      <c r="L84" s="94">
        <v>1</v>
      </c>
      <c r="M84" s="94">
        <v>1</v>
      </c>
      <c r="N84" s="94">
        <v>1</v>
      </c>
      <c r="O84" s="94"/>
      <c r="P84" s="94"/>
      <c r="Q84" s="95"/>
      <c r="R84" s="67"/>
      <c r="S84" s="67"/>
    </row>
    <row r="85" spans="2:19" ht="29.25" customHeight="1" thickBot="1">
      <c r="B85" s="68" t="s">
        <v>170</v>
      </c>
      <c r="C85" s="502" t="s">
        <v>188</v>
      </c>
      <c r="D85" s="503"/>
      <c r="E85" s="503"/>
      <c r="F85" s="503"/>
      <c r="G85" s="504"/>
      <c r="H85" s="104">
        <v>1</v>
      </c>
      <c r="I85" s="105">
        <v>1</v>
      </c>
      <c r="J85" s="105">
        <v>1</v>
      </c>
      <c r="K85" s="105">
        <v>1</v>
      </c>
      <c r="L85" s="105">
        <v>1</v>
      </c>
      <c r="M85" s="105">
        <v>1</v>
      </c>
      <c r="N85" s="105">
        <v>1</v>
      </c>
      <c r="O85" s="105"/>
      <c r="P85" s="105"/>
      <c r="Q85" s="106"/>
      <c r="R85" s="67"/>
      <c r="S85" s="67"/>
    </row>
    <row r="86" spans="2:19" ht="29.25" customHeight="1" thickBot="1">
      <c r="B86" s="68"/>
      <c r="C86" s="508" t="s">
        <v>47</v>
      </c>
      <c r="D86" s="509"/>
      <c r="E86" s="509"/>
      <c r="F86" s="509"/>
      <c r="G86" s="510"/>
      <c r="H86" s="107">
        <f>IF(H74=0,0,IF(H75=0,0,IF(H76=0,0,IF(H77=0,0,IF(H78=0,0,IF(H79=0,0,IF(H80=0,0,IF(H81=0,0,IF(H82=0,0,IF(H83=0,0,IF(H84=0,0,IF(H85=0,0,1))))))))))))</f>
        <v>1</v>
      </c>
      <c r="I86" s="108">
        <f t="shared" ref="I86:Q86" si="3">IF(I74=0,0,IF(I75=0,0,IF(I76=0,0,IF(I77=0,0,IF(I78=0,0,IF(I79=0,0,IF(I80=0,0,IF(I81=0,0,IF(I82=0,0,IF(I83=0,0,IF(I84=0,0,IF(I85=0,0,1))))))))))))</f>
        <v>1</v>
      </c>
      <c r="J86" s="108">
        <f t="shared" si="3"/>
        <v>0</v>
      </c>
      <c r="K86" s="108">
        <f t="shared" si="3"/>
        <v>1</v>
      </c>
      <c r="L86" s="108">
        <f t="shared" si="3"/>
        <v>1</v>
      </c>
      <c r="M86" s="108">
        <f t="shared" si="3"/>
        <v>1</v>
      </c>
      <c r="N86" s="108">
        <f t="shared" si="3"/>
        <v>1</v>
      </c>
      <c r="O86" s="108">
        <f>IF(O74=0,0,IF(O75=0,0,IF(O76=0,0,IF(O77=0,0,IF(O78=0,0,IF(O79=0,0,IF(O80=0,0,IF(O81=0,0,IF(O82=0,0,IF(O83=0,0,IF(O84=0,0,IF(O85=0,0,1))))))))))))</f>
        <v>0</v>
      </c>
      <c r="P86" s="108">
        <f t="shared" si="3"/>
        <v>0</v>
      </c>
      <c r="Q86" s="109">
        <f t="shared" si="3"/>
        <v>0</v>
      </c>
      <c r="R86" s="155">
        <f>IF(H68="NA","NA",COUNTIF(H86:Q86,"&gt;=0"))</f>
        <v>10</v>
      </c>
      <c r="S86" s="67"/>
    </row>
    <row r="87" spans="2:19" ht="29.25" customHeight="1" thickBot="1">
      <c r="B87" s="14" t="s">
        <v>171</v>
      </c>
      <c r="C87" s="511" t="s">
        <v>39</v>
      </c>
      <c r="D87" s="512"/>
      <c r="E87" s="512"/>
      <c r="F87" s="512"/>
      <c r="G87" s="513"/>
      <c r="H87" s="505">
        <f>IF(H68="NA","NA",SUM(H86:Q86))</f>
        <v>6</v>
      </c>
      <c r="I87" s="506"/>
      <c r="J87" s="506"/>
      <c r="K87" s="506"/>
      <c r="L87" s="506"/>
      <c r="M87" s="506"/>
      <c r="N87" s="506"/>
      <c r="O87" s="506"/>
      <c r="P87" s="506"/>
      <c r="Q87" s="507"/>
      <c r="R87" s="110">
        <f>H87</f>
        <v>6</v>
      </c>
      <c r="S87" s="14"/>
    </row>
    <row r="88" spans="2:19" ht="15"/>
    <row r="89" spans="2:19" ht="19.5" customHeight="1" thickBot="1">
      <c r="B89" s="480" t="s">
        <v>182</v>
      </c>
      <c r="C89" s="480"/>
      <c r="D89" s="480"/>
      <c r="E89" s="480"/>
      <c r="F89" s="480"/>
      <c r="G89" s="480"/>
      <c r="H89" s="480"/>
      <c r="I89" s="480"/>
      <c r="J89" s="480"/>
      <c r="K89" s="480"/>
      <c r="L89" s="480"/>
      <c r="M89" s="480"/>
      <c r="N89" s="480"/>
      <c r="O89" s="480"/>
      <c r="P89" s="480"/>
      <c r="Q89" s="480"/>
      <c r="R89" s="480"/>
    </row>
    <row r="90" spans="2:19" s="128" customFormat="1" ht="19.5" customHeight="1">
      <c r="B90" s="490" t="s">
        <v>203</v>
      </c>
      <c r="C90" s="490"/>
      <c r="D90" s="490"/>
      <c r="E90" s="490"/>
      <c r="F90" s="490"/>
      <c r="G90" s="490"/>
      <c r="H90" s="490"/>
      <c r="I90" s="490"/>
      <c r="J90" s="490"/>
      <c r="K90" s="490"/>
      <c r="L90" s="490"/>
      <c r="M90" s="490"/>
      <c r="N90" s="490"/>
      <c r="O90" s="490"/>
      <c r="P90" s="490"/>
      <c r="Q90" s="490"/>
      <c r="R90" s="490"/>
    </row>
    <row r="91" spans="2:19" s="128" customFormat="1" ht="19.5" customHeight="1" thickBot="1">
      <c r="B91" s="491"/>
      <c r="C91" s="491"/>
      <c r="D91" s="491"/>
      <c r="E91" s="491"/>
      <c r="F91" s="491"/>
      <c r="G91" s="491"/>
      <c r="H91" s="491"/>
      <c r="I91" s="491"/>
      <c r="J91" s="491"/>
      <c r="K91" s="491"/>
      <c r="L91" s="491"/>
      <c r="M91" s="491"/>
      <c r="N91" s="491"/>
      <c r="O91" s="491"/>
      <c r="P91" s="491"/>
      <c r="Q91" s="491"/>
      <c r="R91" s="491"/>
    </row>
    <row r="92" spans="2:19" s="114" customFormat="1" ht="19.5" customHeight="1" thickBot="1">
      <c r="B92" s="477" t="s">
        <v>173</v>
      </c>
      <c r="C92" s="478"/>
      <c r="D92" s="478"/>
      <c r="E92" s="478"/>
      <c r="F92" s="478"/>
      <c r="G92" s="479"/>
      <c r="H92" s="478" t="s">
        <v>17</v>
      </c>
      <c r="I92" s="478"/>
      <c r="J92" s="478"/>
      <c r="K92" s="478"/>
      <c r="L92" s="478"/>
      <c r="M92" s="478"/>
      <c r="N92" s="478"/>
      <c r="O92" s="478"/>
      <c r="P92" s="478"/>
      <c r="Q92" s="478"/>
      <c r="R92" s="479"/>
      <c r="S92" s="115"/>
    </row>
    <row r="93" spans="2:19" s="134" customFormat="1" ht="19.5" customHeight="1">
      <c r="B93" s="198" t="s">
        <v>205</v>
      </c>
      <c r="C93" s="198"/>
      <c r="D93" s="198"/>
      <c r="E93" s="198"/>
      <c r="F93" s="198"/>
      <c r="G93" s="198"/>
      <c r="H93" s="198"/>
      <c r="I93" s="198"/>
      <c r="J93" s="198"/>
      <c r="K93" s="198"/>
      <c r="L93" s="198"/>
      <c r="M93" s="198"/>
      <c r="N93" s="198"/>
      <c r="O93" s="198"/>
      <c r="P93" s="198"/>
      <c r="Q93" s="198"/>
      <c r="R93" s="198"/>
    </row>
    <row r="94" spans="2:19" s="134" customFormat="1" ht="19.5" customHeight="1">
      <c r="B94" s="198"/>
      <c r="C94" s="198"/>
      <c r="D94" s="198"/>
      <c r="E94" s="198"/>
      <c r="F94" s="198"/>
      <c r="G94" s="198"/>
      <c r="H94" s="198"/>
      <c r="I94" s="198"/>
      <c r="J94" s="198"/>
      <c r="K94" s="198"/>
      <c r="L94" s="198"/>
      <c r="M94" s="198"/>
      <c r="N94" s="198"/>
      <c r="O94" s="198"/>
      <c r="P94" s="198"/>
      <c r="Q94" s="198"/>
      <c r="R94" s="198"/>
    </row>
    <row r="95" spans="2:19" ht="15.75" thickBot="1"/>
    <row r="96" spans="2:19" ht="29.25" customHeight="1" thickBot="1">
      <c r="C96" s="481" t="s">
        <v>139</v>
      </c>
      <c r="D96" s="482"/>
      <c r="E96" s="482"/>
      <c r="F96" s="482"/>
      <c r="G96" s="483"/>
      <c r="H96" s="487" t="s">
        <v>140</v>
      </c>
      <c r="I96" s="488"/>
      <c r="J96" s="488"/>
      <c r="K96" s="488"/>
      <c r="L96" s="488"/>
      <c r="M96" s="488"/>
      <c r="N96" s="488"/>
      <c r="O96" s="488"/>
      <c r="P96" s="488"/>
      <c r="Q96" s="489"/>
    </row>
    <row r="97" spans="3:17" ht="29.25" customHeight="1" thickBot="1">
      <c r="C97" s="484"/>
      <c r="D97" s="485"/>
      <c r="E97" s="485"/>
      <c r="F97" s="485"/>
      <c r="G97" s="486"/>
      <c r="H97" s="84"/>
      <c r="I97" s="76"/>
      <c r="J97" s="76"/>
      <c r="K97" s="76"/>
      <c r="L97" s="76"/>
      <c r="M97" s="76"/>
      <c r="N97" s="76"/>
      <c r="O97" s="76"/>
      <c r="P97" s="76"/>
      <c r="Q97" s="77"/>
    </row>
    <row r="98" spans="3:17" ht="29.25" customHeight="1">
      <c r="C98" s="474" t="s">
        <v>161</v>
      </c>
      <c r="D98" s="475"/>
      <c r="E98" s="475"/>
      <c r="F98" s="475"/>
      <c r="G98" s="476"/>
      <c r="H98" s="101"/>
      <c r="I98" s="102"/>
      <c r="J98" s="102"/>
      <c r="K98" s="102"/>
      <c r="L98" s="102"/>
      <c r="M98" s="102"/>
      <c r="N98" s="102"/>
      <c r="O98" s="102"/>
      <c r="P98" s="102"/>
      <c r="Q98" s="103"/>
    </row>
    <row r="99" spans="3:17" ht="29.25" customHeight="1">
      <c r="C99" s="424" t="s">
        <v>176</v>
      </c>
      <c r="D99" s="425"/>
      <c r="E99" s="425"/>
      <c r="F99" s="425"/>
      <c r="G99" s="426"/>
      <c r="H99" s="100"/>
      <c r="I99" s="117"/>
      <c r="J99" s="117"/>
      <c r="K99" s="117"/>
      <c r="L99" s="117"/>
      <c r="M99" s="117"/>
      <c r="N99" s="117"/>
      <c r="O99" s="117"/>
      <c r="P99" s="117"/>
      <c r="Q99" s="118"/>
    </row>
    <row r="100" spans="3:17" ht="51.75" customHeight="1">
      <c r="C100" s="424" t="s">
        <v>183</v>
      </c>
      <c r="D100" s="425"/>
      <c r="E100" s="425"/>
      <c r="F100" s="425"/>
      <c r="G100" s="426"/>
      <c r="H100" s="100"/>
      <c r="I100" s="117"/>
      <c r="J100" s="117"/>
      <c r="K100" s="117"/>
      <c r="L100" s="117"/>
      <c r="M100" s="117"/>
      <c r="N100" s="117"/>
      <c r="O100" s="117"/>
      <c r="P100" s="117"/>
      <c r="Q100" s="118"/>
    </row>
    <row r="101" spans="3:17" ht="29.25" customHeight="1">
      <c r="C101" s="424" t="s">
        <v>177</v>
      </c>
      <c r="D101" s="425"/>
      <c r="E101" s="425"/>
      <c r="F101" s="425"/>
      <c r="G101" s="426"/>
      <c r="H101" s="100"/>
      <c r="I101" s="117"/>
      <c r="J101" s="117"/>
      <c r="K101" s="117"/>
      <c r="L101" s="117"/>
      <c r="M101" s="117"/>
      <c r="N101" s="117"/>
      <c r="O101" s="117"/>
      <c r="P101" s="117"/>
      <c r="Q101" s="118"/>
    </row>
    <row r="102" spans="3:17" ht="29.25" customHeight="1">
      <c r="C102" s="424" t="s">
        <v>165</v>
      </c>
      <c r="D102" s="425"/>
      <c r="E102" s="425"/>
      <c r="F102" s="425"/>
      <c r="G102" s="426"/>
      <c r="H102" s="100"/>
      <c r="I102" s="117"/>
      <c r="J102" s="117"/>
      <c r="K102" s="117"/>
      <c r="L102" s="117"/>
      <c r="M102" s="117"/>
      <c r="N102" s="117"/>
      <c r="O102" s="117"/>
      <c r="P102" s="117"/>
      <c r="Q102" s="118"/>
    </row>
    <row r="103" spans="3:17" ht="29.25" customHeight="1">
      <c r="C103" s="424" t="s">
        <v>166</v>
      </c>
      <c r="D103" s="425"/>
      <c r="E103" s="425"/>
      <c r="F103" s="425"/>
      <c r="G103" s="426"/>
      <c r="H103" s="100"/>
      <c r="I103" s="117"/>
      <c r="J103" s="117"/>
      <c r="K103" s="117"/>
      <c r="L103" s="117"/>
      <c r="M103" s="117"/>
      <c r="N103" s="117"/>
      <c r="O103" s="117"/>
      <c r="P103" s="117"/>
      <c r="Q103" s="118"/>
    </row>
    <row r="104" spans="3:17" ht="29.25" customHeight="1">
      <c r="C104" s="424" t="s">
        <v>167</v>
      </c>
      <c r="D104" s="425"/>
      <c r="E104" s="425"/>
      <c r="F104" s="425"/>
      <c r="G104" s="426"/>
      <c r="H104" s="100"/>
      <c r="I104" s="117"/>
      <c r="J104" s="117"/>
      <c r="K104" s="117"/>
      <c r="L104" s="117"/>
      <c r="M104" s="117"/>
      <c r="N104" s="117"/>
      <c r="O104" s="117"/>
      <c r="P104" s="117"/>
      <c r="Q104" s="118"/>
    </row>
    <row r="105" spans="3:17" ht="29.25" customHeight="1">
      <c r="C105" s="424" t="s">
        <v>168</v>
      </c>
      <c r="D105" s="425"/>
      <c r="E105" s="425"/>
      <c r="F105" s="425"/>
      <c r="G105" s="426"/>
      <c r="H105" s="100"/>
      <c r="I105" s="117"/>
      <c r="J105" s="117"/>
      <c r="K105" s="117"/>
      <c r="L105" s="117"/>
      <c r="M105" s="117"/>
      <c r="N105" s="117"/>
      <c r="O105" s="117"/>
      <c r="P105" s="117"/>
      <c r="Q105" s="118"/>
    </row>
    <row r="106" spans="3:17" ht="29.25" customHeight="1">
      <c r="C106" s="424" t="s">
        <v>184</v>
      </c>
      <c r="D106" s="425"/>
      <c r="E106" s="425"/>
      <c r="F106" s="425"/>
      <c r="G106" s="426"/>
      <c r="H106" s="100"/>
      <c r="I106" s="117"/>
      <c r="J106" s="117"/>
      <c r="K106" s="117"/>
      <c r="L106" s="117"/>
      <c r="M106" s="117"/>
      <c r="N106" s="117"/>
      <c r="O106" s="117"/>
      <c r="P106" s="117"/>
      <c r="Q106" s="118"/>
    </row>
    <row r="107" spans="3:17" ht="29.25" customHeight="1">
      <c r="C107" s="424" t="s">
        <v>169</v>
      </c>
      <c r="D107" s="425"/>
      <c r="E107" s="425"/>
      <c r="F107" s="425"/>
      <c r="G107" s="426"/>
      <c r="H107" s="100"/>
      <c r="I107" s="117"/>
      <c r="J107" s="117"/>
      <c r="K107" s="117"/>
      <c r="L107" s="117"/>
      <c r="M107" s="117"/>
      <c r="N107" s="117"/>
      <c r="O107" s="117"/>
      <c r="P107" s="117"/>
      <c r="Q107" s="118"/>
    </row>
    <row r="108" spans="3:17" ht="29.25" customHeight="1">
      <c r="C108" s="424" t="s">
        <v>178</v>
      </c>
      <c r="D108" s="425"/>
      <c r="E108" s="425"/>
      <c r="F108" s="425"/>
      <c r="G108" s="426"/>
      <c r="H108" s="100"/>
      <c r="I108" s="117"/>
      <c r="J108" s="117"/>
      <c r="K108" s="117"/>
      <c r="L108" s="117"/>
      <c r="M108" s="117"/>
      <c r="N108" s="117"/>
      <c r="O108" s="117"/>
      <c r="P108" s="117"/>
      <c r="Q108" s="118"/>
    </row>
    <row r="109" spans="3:17" ht="29.25" customHeight="1">
      <c r="C109" s="424" t="s">
        <v>179</v>
      </c>
      <c r="D109" s="425"/>
      <c r="E109" s="425"/>
      <c r="F109" s="425"/>
      <c r="G109" s="426"/>
      <c r="H109" s="100"/>
      <c r="I109" s="117"/>
      <c r="J109" s="117"/>
      <c r="K109" s="117"/>
      <c r="L109" s="117"/>
      <c r="M109" s="117"/>
      <c r="N109" s="117"/>
      <c r="O109" s="117"/>
      <c r="P109" s="117"/>
      <c r="Q109" s="118"/>
    </row>
    <row r="110" spans="3:17" ht="29.25" customHeight="1">
      <c r="C110" s="424" t="s">
        <v>180</v>
      </c>
      <c r="D110" s="425"/>
      <c r="E110" s="425"/>
      <c r="F110" s="425"/>
      <c r="G110" s="426"/>
      <c r="H110" s="100"/>
      <c r="I110" s="117"/>
      <c r="J110" s="117"/>
      <c r="K110" s="117"/>
      <c r="L110" s="117"/>
      <c r="M110" s="117"/>
      <c r="N110" s="117"/>
      <c r="O110" s="117"/>
      <c r="P110" s="117"/>
      <c r="Q110" s="118"/>
    </row>
    <row r="111" spans="3:17" ht="29.25" customHeight="1">
      <c r="C111" s="424" t="s">
        <v>181</v>
      </c>
      <c r="D111" s="425"/>
      <c r="E111" s="425"/>
      <c r="F111" s="425"/>
      <c r="G111" s="426"/>
      <c r="H111" s="100"/>
      <c r="I111" s="117"/>
      <c r="J111" s="117"/>
      <c r="K111" s="117"/>
      <c r="L111" s="117"/>
      <c r="M111" s="117"/>
      <c r="N111" s="117"/>
      <c r="O111" s="117"/>
      <c r="P111" s="117"/>
      <c r="Q111" s="118"/>
    </row>
    <row r="112" spans="3:17" ht="29.25" customHeight="1" thickBot="1">
      <c r="C112" s="502" t="s">
        <v>185</v>
      </c>
      <c r="D112" s="503"/>
      <c r="E112" s="503"/>
      <c r="F112" s="503"/>
      <c r="G112" s="525"/>
      <c r="H112" s="104"/>
      <c r="I112" s="105"/>
      <c r="J112" s="105"/>
      <c r="K112" s="105"/>
      <c r="L112" s="105"/>
      <c r="M112" s="105"/>
      <c r="N112" s="105"/>
      <c r="O112" s="105"/>
      <c r="P112" s="105"/>
      <c r="Q112" s="106"/>
    </row>
    <row r="113" spans="2:19" s="114" customFormat="1" ht="29.25" customHeight="1" thickBot="1">
      <c r="B113" s="116"/>
      <c r="C113" s="526" t="s">
        <v>47</v>
      </c>
      <c r="D113" s="527"/>
      <c r="E113" s="527"/>
      <c r="F113" s="527"/>
      <c r="G113" s="528"/>
      <c r="H113" s="107">
        <f>IF(H98=0,0,IF(H99=0,0,IF(H100=0,0,IF(H101=0,0,IF(H102=0,0,IF(H103=0,0,IF(H104=0,0,IF(H105=0,0,IF(H106=0,0,IF(H107=0,0,IF(H108=0,0,IF(H109=0,0,IF(H110=0,0,IF(H111=0,0,IF(H112=0,0,1)))))))))))))))</f>
        <v>0</v>
      </c>
      <c r="I113" s="108">
        <f t="shared" ref="I113:Q113" si="4">IF(I98=0,0,IF(I99=0,0,IF(I100=0,0,IF(I101=0,0,IF(I102=0,0,IF(I103=0,0,IF(I104=0,0,IF(I105=0,0,IF(I106=0,0,IF(I107=0,0,IF(I108=0,0,IF(I109=0,0,IF(I110=0,0,IF(I111=0,0,IF(I112=0,0,1)))))))))))))))</f>
        <v>0</v>
      </c>
      <c r="J113" s="108">
        <f t="shared" si="4"/>
        <v>0</v>
      </c>
      <c r="K113" s="108">
        <f t="shared" si="4"/>
        <v>0</v>
      </c>
      <c r="L113" s="108">
        <f t="shared" si="4"/>
        <v>0</v>
      </c>
      <c r="M113" s="108">
        <f t="shared" si="4"/>
        <v>0</v>
      </c>
      <c r="N113" s="108">
        <f t="shared" si="4"/>
        <v>0</v>
      </c>
      <c r="O113" s="108">
        <f t="shared" si="4"/>
        <v>0</v>
      </c>
      <c r="P113" s="108">
        <f t="shared" si="4"/>
        <v>0</v>
      </c>
      <c r="Q113" s="109">
        <f t="shared" si="4"/>
        <v>0</v>
      </c>
      <c r="R113" s="156" t="str">
        <f>IF(H92="NA","NA",COUNTIF(H113:Q113,"&gt;=0"))</f>
        <v>NA</v>
      </c>
      <c r="S113" s="115"/>
    </row>
    <row r="114" spans="2:19" s="114" customFormat="1" ht="29.25" customHeight="1" thickBot="1">
      <c r="B114" s="119" t="s">
        <v>171</v>
      </c>
      <c r="C114" s="529" t="s">
        <v>39</v>
      </c>
      <c r="D114" s="530"/>
      <c r="E114" s="530"/>
      <c r="F114" s="530"/>
      <c r="G114" s="531"/>
      <c r="H114" s="505" t="str">
        <f>IF(H92="NA","NA",SUM(H113:Q113))</f>
        <v>NA</v>
      </c>
      <c r="I114" s="506"/>
      <c r="J114" s="506"/>
      <c r="K114" s="506"/>
      <c r="L114" s="506"/>
      <c r="M114" s="506"/>
      <c r="N114" s="506"/>
      <c r="O114" s="506"/>
      <c r="P114" s="506"/>
      <c r="Q114" s="507"/>
      <c r="R114" s="157" t="str">
        <f>H114</f>
        <v>NA</v>
      </c>
      <c r="S114" s="119"/>
    </row>
    <row r="115" spans="2:19" ht="15"/>
    <row r="116" spans="2:19" ht="15"/>
    <row r="117" spans="2:19" s="123" customFormat="1" ht="19.5" customHeight="1" thickBot="1">
      <c r="B117" s="197" t="s">
        <v>191</v>
      </c>
      <c r="C117" s="197"/>
      <c r="D117" s="197"/>
      <c r="E117" s="197"/>
      <c r="F117" s="197"/>
      <c r="G117" s="197"/>
      <c r="H117" s="197"/>
      <c r="I117" s="197"/>
      <c r="J117" s="197"/>
      <c r="K117" s="197"/>
      <c r="L117" s="197"/>
      <c r="M117" s="197"/>
      <c r="N117" s="197"/>
      <c r="O117" s="197"/>
      <c r="P117" s="197"/>
      <c r="Q117" s="197"/>
      <c r="R117" s="197"/>
    </row>
    <row r="118" spans="2:19" s="123" customFormat="1" ht="19.5" customHeight="1">
      <c r="B118" s="541" t="s">
        <v>192</v>
      </c>
      <c r="C118" s="541"/>
      <c r="D118" s="541"/>
      <c r="E118" s="541"/>
      <c r="F118" s="541"/>
      <c r="G118" s="541"/>
      <c r="H118" s="541"/>
      <c r="I118" s="541"/>
      <c r="J118" s="541"/>
      <c r="K118" s="541"/>
      <c r="L118" s="541"/>
      <c r="M118" s="541"/>
      <c r="N118" s="541"/>
      <c r="O118" s="541"/>
      <c r="P118" s="541"/>
      <c r="Q118" s="541"/>
      <c r="R118" s="541"/>
    </row>
    <row r="119" spans="2:19" s="123" customFormat="1" ht="19.5" customHeight="1">
      <c r="B119" s="262"/>
      <c r="C119" s="262"/>
      <c r="D119" s="262"/>
      <c r="E119" s="262"/>
      <c r="F119" s="262"/>
      <c r="G119" s="262"/>
      <c r="H119" s="262"/>
      <c r="I119" s="262"/>
      <c r="J119" s="262"/>
      <c r="K119" s="262"/>
      <c r="L119" s="262"/>
      <c r="M119" s="262"/>
      <c r="N119" s="262"/>
      <c r="O119" s="262"/>
      <c r="P119" s="262"/>
      <c r="Q119" s="262"/>
      <c r="R119" s="262"/>
    </row>
    <row r="120" spans="2:19" s="123" customFormat="1" ht="19.5" customHeight="1">
      <c r="B120" s="198" t="s">
        <v>204</v>
      </c>
      <c r="C120" s="198"/>
      <c r="D120" s="198"/>
      <c r="E120" s="198"/>
      <c r="F120" s="198"/>
      <c r="G120" s="198"/>
      <c r="H120" s="198"/>
      <c r="I120" s="198"/>
      <c r="J120" s="198"/>
      <c r="K120" s="198"/>
      <c r="L120" s="198"/>
      <c r="M120" s="198"/>
      <c r="N120" s="198"/>
      <c r="O120" s="198"/>
      <c r="P120" s="198"/>
      <c r="Q120" s="198"/>
      <c r="R120" s="198"/>
    </row>
    <row r="121" spans="2:19" s="134" customFormat="1" ht="19.5" customHeight="1">
      <c r="B121" s="198"/>
      <c r="C121" s="198"/>
      <c r="D121" s="198"/>
      <c r="E121" s="198"/>
      <c r="F121" s="198"/>
      <c r="G121" s="198"/>
      <c r="H121" s="198"/>
      <c r="I121" s="198"/>
      <c r="J121" s="198"/>
      <c r="K121" s="198"/>
      <c r="L121" s="198"/>
      <c r="M121" s="198"/>
      <c r="N121" s="198"/>
      <c r="O121" s="198"/>
      <c r="P121" s="198"/>
      <c r="Q121" s="198"/>
      <c r="R121" s="198"/>
    </row>
    <row r="122" spans="2:19" ht="15.75" thickBot="1">
      <c r="C122" s="120"/>
      <c r="D122" s="124"/>
      <c r="E122" s="124"/>
      <c r="F122" s="124"/>
      <c r="G122" s="124"/>
      <c r="H122" s="124"/>
      <c r="I122" s="124"/>
      <c r="J122" s="124"/>
      <c r="K122" s="124"/>
      <c r="L122" s="124"/>
    </row>
    <row r="123" spans="2:19" ht="29.25" customHeight="1" thickBot="1">
      <c r="C123" s="120"/>
      <c r="D123" s="487" t="s">
        <v>189</v>
      </c>
      <c r="E123" s="488"/>
      <c r="F123" s="488"/>
      <c r="G123" s="488"/>
      <c r="H123" s="488"/>
      <c r="I123" s="488"/>
      <c r="J123" s="488"/>
      <c r="K123" s="488"/>
      <c r="L123" s="488"/>
      <c r="M123" s="488"/>
      <c r="N123" s="520"/>
      <c r="O123" s="542" t="s">
        <v>47</v>
      </c>
      <c r="P123" s="543"/>
    </row>
    <row r="124" spans="2:19" ht="29.25" customHeight="1" thickBot="1">
      <c r="C124" s="120"/>
      <c r="D124" s="521" t="s">
        <v>193</v>
      </c>
      <c r="E124" s="522"/>
      <c r="F124" s="522"/>
      <c r="G124" s="522"/>
      <c r="H124" s="522"/>
      <c r="I124" s="522"/>
      <c r="J124" s="522"/>
      <c r="K124" s="522"/>
      <c r="L124" s="522"/>
      <c r="M124" s="522"/>
      <c r="N124" s="523"/>
      <c r="O124" s="544">
        <v>1</v>
      </c>
      <c r="P124" s="545"/>
    </row>
    <row r="125" spans="2:19" s="121" customFormat="1" ht="29.25" customHeight="1">
      <c r="C125" s="120"/>
      <c r="D125" s="385" t="s">
        <v>194</v>
      </c>
      <c r="E125" s="386"/>
      <c r="F125" s="386"/>
      <c r="G125" s="386"/>
      <c r="H125" s="386"/>
      <c r="I125" s="534" t="s">
        <v>190</v>
      </c>
      <c r="J125" s="534"/>
      <c r="K125" s="537"/>
      <c r="L125" s="537"/>
      <c r="M125" s="537"/>
      <c r="N125" s="538"/>
      <c r="O125" s="565">
        <v>1</v>
      </c>
      <c r="P125" s="566"/>
    </row>
    <row r="126" spans="2:19" s="121" customFormat="1" ht="29.25" customHeight="1">
      <c r="C126" s="120"/>
      <c r="D126" s="220"/>
      <c r="E126" s="221"/>
      <c r="F126" s="221"/>
      <c r="G126" s="221"/>
      <c r="H126" s="221"/>
      <c r="I126" s="535"/>
      <c r="J126" s="535"/>
      <c r="K126" s="524"/>
      <c r="L126" s="524"/>
      <c r="M126" s="524"/>
      <c r="N126" s="346"/>
      <c r="O126" s="539">
        <v>0</v>
      </c>
      <c r="P126" s="540"/>
    </row>
    <row r="127" spans="2:19" s="121" customFormat="1" ht="29.25" customHeight="1">
      <c r="C127" s="120"/>
      <c r="D127" s="220"/>
      <c r="E127" s="221"/>
      <c r="F127" s="221"/>
      <c r="G127" s="221"/>
      <c r="H127" s="221"/>
      <c r="I127" s="535"/>
      <c r="J127" s="535"/>
      <c r="K127" s="524"/>
      <c r="L127" s="524"/>
      <c r="M127" s="524"/>
      <c r="N127" s="346"/>
      <c r="O127" s="539">
        <v>1</v>
      </c>
      <c r="P127" s="540"/>
    </row>
    <row r="128" spans="2:19" s="121" customFormat="1" ht="29.25" customHeight="1">
      <c r="C128" s="120"/>
      <c r="D128" s="220"/>
      <c r="E128" s="221"/>
      <c r="F128" s="221"/>
      <c r="G128" s="221"/>
      <c r="H128" s="221"/>
      <c r="I128" s="535"/>
      <c r="J128" s="535"/>
      <c r="K128" s="524"/>
      <c r="L128" s="524"/>
      <c r="M128" s="524"/>
      <c r="N128" s="346"/>
      <c r="O128" s="539">
        <v>1</v>
      </c>
      <c r="P128" s="540"/>
    </row>
    <row r="129" spans="2:19" s="121" customFormat="1" ht="29.25" customHeight="1">
      <c r="C129" s="120"/>
      <c r="D129" s="220"/>
      <c r="E129" s="221"/>
      <c r="F129" s="221"/>
      <c r="G129" s="221"/>
      <c r="H129" s="221"/>
      <c r="I129" s="535"/>
      <c r="J129" s="535"/>
      <c r="K129" s="524"/>
      <c r="L129" s="524"/>
      <c r="M129" s="524"/>
      <c r="N129" s="346"/>
      <c r="O129" s="539">
        <v>0</v>
      </c>
      <c r="P129" s="540"/>
    </row>
    <row r="130" spans="2:19" ht="29.25" customHeight="1">
      <c r="C130" s="120"/>
      <c r="D130" s="220"/>
      <c r="E130" s="221"/>
      <c r="F130" s="221"/>
      <c r="G130" s="221"/>
      <c r="H130" s="221"/>
      <c r="I130" s="535"/>
      <c r="J130" s="535"/>
      <c r="K130" s="524"/>
      <c r="L130" s="524"/>
      <c r="M130" s="524"/>
      <c r="N130" s="346"/>
      <c r="O130" s="546">
        <v>1</v>
      </c>
      <c r="P130" s="547"/>
    </row>
    <row r="131" spans="2:19" ht="29.25" customHeight="1">
      <c r="C131" s="120"/>
      <c r="D131" s="220"/>
      <c r="E131" s="221"/>
      <c r="F131" s="221"/>
      <c r="G131" s="221"/>
      <c r="H131" s="221"/>
      <c r="I131" s="535"/>
      <c r="J131" s="535"/>
      <c r="K131" s="524"/>
      <c r="L131" s="524"/>
      <c r="M131" s="524"/>
      <c r="N131" s="346"/>
      <c r="O131" s="546">
        <v>1</v>
      </c>
      <c r="P131" s="547"/>
    </row>
    <row r="132" spans="2:19" ht="29.25" customHeight="1">
      <c r="C132" s="120"/>
      <c r="D132" s="220"/>
      <c r="E132" s="221"/>
      <c r="F132" s="221"/>
      <c r="G132" s="221"/>
      <c r="H132" s="221"/>
      <c r="I132" s="535"/>
      <c r="J132" s="535"/>
      <c r="K132" s="524"/>
      <c r="L132" s="524"/>
      <c r="M132" s="524"/>
      <c r="N132" s="346"/>
      <c r="O132" s="546" t="s">
        <v>17</v>
      </c>
      <c r="P132" s="547"/>
    </row>
    <row r="133" spans="2:19" ht="29.25" customHeight="1">
      <c r="C133" s="120"/>
      <c r="D133" s="220"/>
      <c r="E133" s="221"/>
      <c r="F133" s="221"/>
      <c r="G133" s="221"/>
      <c r="H133" s="221"/>
      <c r="I133" s="535"/>
      <c r="J133" s="535"/>
      <c r="K133" s="524"/>
      <c r="L133" s="524"/>
      <c r="M133" s="524"/>
      <c r="N133" s="346"/>
      <c r="O133" s="546" t="s">
        <v>17</v>
      </c>
      <c r="P133" s="547"/>
    </row>
    <row r="134" spans="2:19" ht="29.25" customHeight="1" thickBot="1">
      <c r="C134" s="120"/>
      <c r="D134" s="232"/>
      <c r="E134" s="233"/>
      <c r="F134" s="233"/>
      <c r="G134" s="233"/>
      <c r="H134" s="233"/>
      <c r="I134" s="536"/>
      <c r="J134" s="536"/>
      <c r="K134" s="532"/>
      <c r="L134" s="532"/>
      <c r="M134" s="532"/>
      <c r="N134" s="533"/>
      <c r="O134" s="516" t="s">
        <v>17</v>
      </c>
      <c r="P134" s="517"/>
      <c r="Q134" s="136">
        <f>COUNTIF(O125:P134,"&gt;=0")</f>
        <v>7</v>
      </c>
    </row>
    <row r="135" spans="2:19" ht="29.25" customHeight="1" thickBot="1">
      <c r="C135" s="120"/>
      <c r="D135" s="401" t="s">
        <v>39</v>
      </c>
      <c r="E135" s="402"/>
      <c r="F135" s="402"/>
      <c r="G135" s="402"/>
      <c r="H135" s="402"/>
      <c r="I135" s="402"/>
      <c r="J135" s="402"/>
      <c r="K135" s="402"/>
      <c r="L135" s="402"/>
      <c r="M135" s="402"/>
      <c r="N135" s="402"/>
      <c r="O135" s="518">
        <f>SUM(O124:O134)</f>
        <v>6</v>
      </c>
      <c r="P135" s="519"/>
      <c r="Q135" s="136">
        <f>O135</f>
        <v>6</v>
      </c>
    </row>
    <row r="136" spans="2:19" ht="15"/>
    <row r="137" spans="2:19" ht="19.5" customHeight="1" thickBot="1">
      <c r="B137" s="480" t="s">
        <v>200</v>
      </c>
      <c r="C137" s="480"/>
      <c r="D137" s="480"/>
      <c r="E137" s="480"/>
      <c r="F137" s="480"/>
      <c r="G137" s="480"/>
      <c r="H137" s="480"/>
      <c r="I137" s="480"/>
      <c r="J137" s="480"/>
      <c r="K137" s="480"/>
      <c r="L137" s="480"/>
      <c r="M137" s="480"/>
      <c r="N137" s="480"/>
      <c r="O137" s="480"/>
      <c r="P137" s="480"/>
      <c r="Q137" s="480"/>
      <c r="R137" s="480"/>
    </row>
    <row r="138" spans="2:19" s="128" customFormat="1" ht="19.5" customHeight="1">
      <c r="B138" s="490" t="s">
        <v>206</v>
      </c>
      <c r="C138" s="490"/>
      <c r="D138" s="490"/>
      <c r="E138" s="490"/>
      <c r="F138" s="490"/>
      <c r="G138" s="490"/>
      <c r="H138" s="490"/>
      <c r="I138" s="490"/>
      <c r="J138" s="490"/>
      <c r="K138" s="490"/>
      <c r="L138" s="490"/>
      <c r="M138" s="490"/>
      <c r="N138" s="490"/>
      <c r="O138" s="490"/>
      <c r="P138" s="490"/>
      <c r="Q138" s="490"/>
      <c r="R138" s="490"/>
    </row>
    <row r="139" spans="2:19" s="128" customFormat="1" ht="19.5" customHeight="1" thickBot="1">
      <c r="B139" s="491"/>
      <c r="C139" s="491"/>
      <c r="D139" s="491"/>
      <c r="E139" s="491"/>
      <c r="F139" s="491"/>
      <c r="G139" s="491"/>
      <c r="H139" s="491"/>
      <c r="I139" s="491"/>
      <c r="J139" s="491"/>
      <c r="K139" s="491"/>
      <c r="L139" s="491"/>
      <c r="M139" s="491"/>
      <c r="N139" s="491"/>
      <c r="O139" s="491"/>
      <c r="P139" s="491"/>
      <c r="Q139" s="491"/>
      <c r="R139" s="491"/>
    </row>
    <row r="140" spans="2:19" s="128" customFormat="1" ht="19.5" customHeight="1" thickBot="1">
      <c r="B140" s="477" t="s">
        <v>173</v>
      </c>
      <c r="C140" s="478"/>
      <c r="D140" s="478"/>
      <c r="E140" s="478"/>
      <c r="F140" s="478"/>
      <c r="G140" s="479"/>
      <c r="H140" s="478" t="s">
        <v>17</v>
      </c>
      <c r="I140" s="478"/>
      <c r="J140" s="478"/>
      <c r="K140" s="478"/>
      <c r="L140" s="478"/>
      <c r="M140" s="478"/>
      <c r="N140" s="478"/>
      <c r="O140" s="478"/>
      <c r="P140" s="478"/>
      <c r="Q140" s="478"/>
      <c r="R140" s="479"/>
      <c r="S140" s="130"/>
    </row>
    <row r="141" spans="2:19" s="128" customFormat="1" ht="19.5" customHeight="1">
      <c r="B141" s="564" t="s">
        <v>204</v>
      </c>
      <c r="C141" s="564"/>
      <c r="D141" s="564"/>
      <c r="E141" s="564"/>
      <c r="F141" s="564"/>
      <c r="G141" s="564"/>
      <c r="H141" s="564"/>
      <c r="I141" s="564"/>
      <c r="J141" s="564"/>
      <c r="K141" s="564"/>
      <c r="L141" s="564"/>
      <c r="M141" s="564"/>
      <c r="N141" s="564"/>
      <c r="O141" s="564"/>
      <c r="P141" s="564"/>
      <c r="Q141" s="564"/>
      <c r="R141" s="564"/>
      <c r="S141" s="130"/>
    </row>
    <row r="142" spans="2:19" s="128" customFormat="1" ht="19.5" customHeight="1">
      <c r="B142" s="198"/>
      <c r="C142" s="198"/>
      <c r="D142" s="198"/>
      <c r="E142" s="198"/>
      <c r="F142" s="198"/>
      <c r="G142" s="198"/>
      <c r="H142" s="198"/>
      <c r="I142" s="198"/>
      <c r="J142" s="198"/>
      <c r="K142" s="198"/>
      <c r="L142" s="198"/>
      <c r="M142" s="198"/>
      <c r="N142" s="198"/>
      <c r="O142" s="198"/>
      <c r="P142" s="198"/>
      <c r="Q142" s="198"/>
      <c r="R142" s="198"/>
      <c r="S142" s="130"/>
    </row>
    <row r="143" spans="2:19" ht="19.5" customHeight="1" thickBot="1">
      <c r="B143" s="135"/>
      <c r="C143" s="135"/>
      <c r="D143" s="135"/>
      <c r="E143" s="135"/>
      <c r="F143" s="135"/>
      <c r="G143" s="135"/>
      <c r="H143" s="135"/>
      <c r="I143" s="135"/>
      <c r="J143" s="135"/>
      <c r="K143" s="135"/>
      <c r="L143" s="135"/>
      <c r="M143" s="135"/>
      <c r="N143" s="135"/>
      <c r="O143" s="135"/>
      <c r="P143" s="135"/>
      <c r="Q143" s="135"/>
      <c r="R143" s="135"/>
    </row>
    <row r="144" spans="2:19" ht="45" customHeight="1" thickBot="1">
      <c r="C144" s="481" t="s">
        <v>122</v>
      </c>
      <c r="D144" s="482"/>
      <c r="E144" s="482"/>
      <c r="F144" s="482"/>
      <c r="G144" s="549"/>
      <c r="H144" s="514" t="s">
        <v>195</v>
      </c>
      <c r="I144" s="488"/>
      <c r="J144" s="488"/>
      <c r="K144" s="488"/>
      <c r="L144" s="488"/>
      <c r="M144" s="488"/>
      <c r="N144" s="488"/>
      <c r="O144" s="488"/>
      <c r="P144" s="488"/>
      <c r="Q144" s="489"/>
    </row>
    <row r="145" spans="2:19" ht="29.25" customHeight="1" thickBot="1">
      <c r="C145" s="484"/>
      <c r="D145" s="485"/>
      <c r="E145" s="485"/>
      <c r="F145" s="485"/>
      <c r="G145" s="550"/>
      <c r="H145" s="78"/>
      <c r="I145" s="76"/>
      <c r="J145" s="76"/>
      <c r="K145" s="76"/>
      <c r="L145" s="76"/>
      <c r="M145" s="76"/>
      <c r="N145" s="76"/>
      <c r="O145" s="76"/>
      <c r="P145" s="76"/>
      <c r="Q145" s="77"/>
    </row>
    <row r="146" spans="2:19" ht="29.25" customHeight="1">
      <c r="C146" s="551" t="s">
        <v>196</v>
      </c>
      <c r="D146" s="552"/>
      <c r="E146" s="552"/>
      <c r="F146" s="552"/>
      <c r="G146" s="553"/>
      <c r="H146" s="142">
        <v>1</v>
      </c>
      <c r="I146" s="74">
        <v>1</v>
      </c>
      <c r="J146" s="74">
        <v>1</v>
      </c>
      <c r="K146" s="74">
        <v>1</v>
      </c>
      <c r="L146" s="74">
        <v>1</v>
      </c>
      <c r="M146" s="74">
        <v>1</v>
      </c>
      <c r="N146" s="74">
        <v>1</v>
      </c>
      <c r="O146" s="74">
        <v>1</v>
      </c>
      <c r="P146" s="74">
        <v>1</v>
      </c>
      <c r="Q146" s="75">
        <v>1</v>
      </c>
    </row>
    <row r="147" spans="2:19" ht="29.25" customHeight="1">
      <c r="C147" s="554" t="s">
        <v>99</v>
      </c>
      <c r="D147" s="555"/>
      <c r="E147" s="555"/>
      <c r="F147" s="555"/>
      <c r="G147" s="556"/>
      <c r="H147" s="143">
        <v>1</v>
      </c>
      <c r="I147" s="133">
        <v>1</v>
      </c>
      <c r="J147" s="133">
        <v>1</v>
      </c>
      <c r="K147" s="133">
        <v>1</v>
      </c>
      <c r="L147" s="133">
        <v>1</v>
      </c>
      <c r="M147" s="133">
        <v>1</v>
      </c>
      <c r="N147" s="133">
        <v>1</v>
      </c>
      <c r="O147" s="133">
        <v>1</v>
      </c>
      <c r="P147" s="133">
        <v>1</v>
      </c>
      <c r="Q147" s="71">
        <v>1</v>
      </c>
    </row>
    <row r="148" spans="2:19" ht="29.25" customHeight="1">
      <c r="C148" s="554" t="s">
        <v>197</v>
      </c>
      <c r="D148" s="555"/>
      <c r="E148" s="555"/>
      <c r="F148" s="555"/>
      <c r="G148" s="556"/>
      <c r="H148" s="143">
        <v>1</v>
      </c>
      <c r="I148" s="133">
        <v>1</v>
      </c>
      <c r="J148" s="133" t="s">
        <v>17</v>
      </c>
      <c r="K148" s="133">
        <v>0</v>
      </c>
      <c r="L148" s="133">
        <v>1</v>
      </c>
      <c r="M148" s="133">
        <v>1</v>
      </c>
      <c r="N148" s="133">
        <v>1</v>
      </c>
      <c r="O148" s="133" t="s">
        <v>17</v>
      </c>
      <c r="P148" s="133">
        <v>0</v>
      </c>
      <c r="Q148" s="71">
        <v>1</v>
      </c>
    </row>
    <row r="149" spans="2:19" ht="29.25" customHeight="1">
      <c r="C149" s="554" t="s">
        <v>198</v>
      </c>
      <c r="D149" s="555"/>
      <c r="E149" s="555"/>
      <c r="F149" s="555"/>
      <c r="G149" s="556"/>
      <c r="H149" s="143">
        <v>1</v>
      </c>
      <c r="I149" s="133">
        <v>1</v>
      </c>
      <c r="J149" s="133">
        <v>1</v>
      </c>
      <c r="K149" s="133">
        <v>1</v>
      </c>
      <c r="L149" s="133">
        <v>1</v>
      </c>
      <c r="M149" s="133">
        <v>1</v>
      </c>
      <c r="N149" s="133">
        <v>1</v>
      </c>
      <c r="O149" s="133">
        <v>1</v>
      </c>
      <c r="P149" s="133">
        <v>1</v>
      </c>
      <c r="Q149" s="71">
        <v>1</v>
      </c>
    </row>
    <row r="150" spans="2:19" ht="29.25" customHeight="1" thickBot="1">
      <c r="C150" s="557" t="s">
        <v>199</v>
      </c>
      <c r="D150" s="558"/>
      <c r="E150" s="558"/>
      <c r="F150" s="558"/>
      <c r="G150" s="559"/>
      <c r="H150" s="144">
        <v>1</v>
      </c>
      <c r="I150" s="88">
        <v>1</v>
      </c>
      <c r="J150" s="88">
        <v>1</v>
      </c>
      <c r="K150" s="88">
        <v>1</v>
      </c>
      <c r="L150" s="88">
        <v>1</v>
      </c>
      <c r="M150" s="88">
        <v>1</v>
      </c>
      <c r="N150" s="88">
        <v>1</v>
      </c>
      <c r="O150" s="88">
        <v>1</v>
      </c>
      <c r="P150" s="88">
        <v>1</v>
      </c>
      <c r="Q150" s="89">
        <v>1</v>
      </c>
    </row>
    <row r="151" spans="2:19" s="126" customFormat="1" ht="29.25" customHeight="1" thickBot="1">
      <c r="C151" s="560" t="s">
        <v>47</v>
      </c>
      <c r="D151" s="561"/>
      <c r="E151" s="561"/>
      <c r="F151" s="561"/>
      <c r="G151" s="562"/>
      <c r="H151" s="145">
        <f>IF(H146=0,0,IF(H147=0,0,IF(H148=0,0,IF(H149=0,0,IF(H150=0,0,1)))))</f>
        <v>1</v>
      </c>
      <c r="I151" s="140">
        <f t="shared" ref="I151:Q151" si="5">IF(I146=0,0,IF(I147=0,0,IF(I148=0,0,IF(I149=0,0,IF(I150=0,0,1)))))</f>
        <v>1</v>
      </c>
      <c r="J151" s="140">
        <f t="shared" si="5"/>
        <v>1</v>
      </c>
      <c r="K151" s="140">
        <f t="shared" si="5"/>
        <v>0</v>
      </c>
      <c r="L151" s="140">
        <f t="shared" si="5"/>
        <v>1</v>
      </c>
      <c r="M151" s="140">
        <f t="shared" si="5"/>
        <v>1</v>
      </c>
      <c r="N151" s="140">
        <f t="shared" si="5"/>
        <v>1</v>
      </c>
      <c r="O151" s="140">
        <f t="shared" si="5"/>
        <v>1</v>
      </c>
      <c r="P151" s="140">
        <f t="shared" si="5"/>
        <v>0</v>
      </c>
      <c r="Q151" s="141">
        <f t="shared" si="5"/>
        <v>1</v>
      </c>
      <c r="R151" s="158" t="str">
        <f>IF(H140="NA","NA",COUNTIF(H151:Q151,"&gt;=0"))</f>
        <v>NA</v>
      </c>
      <c r="S151" s="137"/>
    </row>
    <row r="152" spans="2:19" s="126" customFormat="1" ht="29.25" customHeight="1" thickBot="1">
      <c r="C152" s="529" t="s">
        <v>49</v>
      </c>
      <c r="D152" s="530"/>
      <c r="E152" s="530"/>
      <c r="F152" s="530"/>
      <c r="G152" s="531"/>
      <c r="H152" s="563" t="str">
        <f>IF(H140="NA","NA",SUM(H151:Q151))</f>
        <v>NA</v>
      </c>
      <c r="I152" s="512"/>
      <c r="J152" s="512"/>
      <c r="K152" s="512"/>
      <c r="L152" s="512"/>
      <c r="M152" s="512"/>
      <c r="N152" s="512"/>
      <c r="O152" s="512"/>
      <c r="P152" s="512"/>
      <c r="Q152" s="513"/>
      <c r="R152" s="158" t="str">
        <f>H152</f>
        <v>NA</v>
      </c>
      <c r="S152" s="137"/>
    </row>
    <row r="153" spans="2:19" s="126" customFormat="1" ht="29.25" customHeight="1"/>
    <row r="154" spans="2:19" s="127" customFormat="1" ht="39.950000000000003" customHeight="1" thickBot="1">
      <c r="B154" s="579" t="s">
        <v>215</v>
      </c>
      <c r="C154" s="579"/>
      <c r="D154" s="579"/>
      <c r="E154" s="579"/>
      <c r="F154" s="579"/>
      <c r="G154" s="579"/>
      <c r="H154" s="579"/>
      <c r="I154" s="579"/>
      <c r="J154" s="579"/>
      <c r="K154" s="579"/>
      <c r="L154" s="579"/>
      <c r="M154" s="579"/>
      <c r="N154" s="579"/>
      <c r="O154" s="579"/>
      <c r="P154" s="579"/>
      <c r="Q154" s="579"/>
      <c r="R154" s="579"/>
    </row>
    <row r="155" spans="2:19" s="128" customFormat="1" ht="19.5" customHeight="1">
      <c r="B155" s="580" t="s">
        <v>217</v>
      </c>
      <c r="C155" s="580"/>
      <c r="D155" s="580"/>
      <c r="E155" s="580"/>
      <c r="F155" s="580"/>
      <c r="G155" s="580"/>
      <c r="H155" s="580"/>
      <c r="I155" s="580"/>
      <c r="J155" s="580"/>
      <c r="K155" s="580"/>
      <c r="L155" s="580"/>
      <c r="M155" s="580"/>
      <c r="N155" s="580"/>
      <c r="O155" s="580"/>
      <c r="P155" s="580"/>
      <c r="Q155" s="580"/>
      <c r="R155" s="580"/>
    </row>
    <row r="156" spans="2:19" s="128" customFormat="1" ht="19.5" customHeight="1">
      <c r="B156" s="580"/>
      <c r="C156" s="580"/>
      <c r="D156" s="580"/>
      <c r="E156" s="580"/>
      <c r="F156" s="580"/>
      <c r="G156" s="580"/>
      <c r="H156" s="580"/>
      <c r="I156" s="580"/>
      <c r="J156" s="580"/>
      <c r="K156" s="580"/>
      <c r="L156" s="580"/>
      <c r="M156" s="580"/>
      <c r="N156" s="580"/>
      <c r="O156" s="580"/>
      <c r="P156" s="580"/>
      <c r="Q156" s="580"/>
      <c r="R156" s="580"/>
    </row>
    <row r="157" spans="2:19" s="128" customFormat="1" ht="19.5" customHeight="1">
      <c r="B157" s="580"/>
      <c r="C157" s="580"/>
      <c r="D157" s="580"/>
      <c r="E157" s="580"/>
      <c r="F157" s="580"/>
      <c r="G157" s="580"/>
      <c r="H157" s="580"/>
      <c r="I157" s="580"/>
      <c r="J157" s="580"/>
      <c r="K157" s="580"/>
      <c r="L157" s="580"/>
      <c r="M157" s="580"/>
      <c r="N157" s="580"/>
      <c r="O157" s="580"/>
      <c r="P157" s="580"/>
      <c r="Q157" s="580"/>
      <c r="R157" s="580"/>
    </row>
    <row r="158" spans="2:19" s="128" customFormat="1" ht="19.5" customHeight="1">
      <c r="B158" s="580"/>
      <c r="C158" s="580"/>
      <c r="D158" s="580"/>
      <c r="E158" s="580"/>
      <c r="F158" s="580"/>
      <c r="G158" s="580"/>
      <c r="H158" s="580"/>
      <c r="I158" s="580"/>
      <c r="J158" s="580"/>
      <c r="K158" s="580"/>
      <c r="L158" s="580"/>
      <c r="M158" s="580"/>
      <c r="N158" s="580"/>
      <c r="O158" s="580"/>
      <c r="P158" s="580"/>
      <c r="Q158" s="580"/>
      <c r="R158" s="580"/>
    </row>
    <row r="159" spans="2:19" s="127" customFormat="1" ht="38.25" customHeight="1">
      <c r="B159" s="548" t="s">
        <v>216</v>
      </c>
      <c r="C159" s="548"/>
      <c r="D159" s="548"/>
      <c r="E159" s="548"/>
      <c r="F159" s="548"/>
      <c r="G159" s="548"/>
      <c r="H159" s="548"/>
      <c r="I159" s="548"/>
      <c r="J159" s="548"/>
      <c r="K159" s="548"/>
      <c r="L159" s="548"/>
      <c r="M159" s="548"/>
      <c r="N159" s="548"/>
      <c r="O159" s="548"/>
      <c r="P159" s="548"/>
      <c r="Q159" s="548"/>
    </row>
    <row r="160" spans="2:19" s="127" customFormat="1" ht="15" customHeight="1" thickBot="1">
      <c r="C160" s="146"/>
      <c r="D160" s="146"/>
      <c r="E160" s="146"/>
      <c r="F160" s="146"/>
      <c r="G160" s="146"/>
      <c r="H160" s="146"/>
      <c r="I160" s="146"/>
      <c r="J160" s="147"/>
      <c r="K160" s="147"/>
      <c r="L160" s="147"/>
      <c r="M160" s="147"/>
      <c r="N160" s="147"/>
      <c r="O160" s="148"/>
      <c r="P160" s="148"/>
    </row>
    <row r="161" spans="2:19" s="128" customFormat="1" ht="30" customHeight="1" thickBot="1">
      <c r="B161" s="138"/>
      <c r="D161" s="287" t="s">
        <v>207</v>
      </c>
      <c r="E161" s="239"/>
      <c r="F161" s="239" t="s">
        <v>208</v>
      </c>
      <c r="G161" s="239"/>
      <c r="H161" s="239" t="s">
        <v>209</v>
      </c>
      <c r="I161" s="239"/>
      <c r="J161" s="581" t="s">
        <v>210</v>
      </c>
      <c r="K161" s="581"/>
      <c r="L161" s="581" t="s">
        <v>211</v>
      </c>
      <c r="M161" s="582"/>
      <c r="N161" s="570" t="s">
        <v>47</v>
      </c>
      <c r="O161" s="571"/>
      <c r="Q161" s="132"/>
      <c r="R161" s="132"/>
      <c r="S161" s="132"/>
    </row>
    <row r="162" spans="2:19" s="128" customFormat="1" ht="30" customHeight="1">
      <c r="B162" s="131"/>
      <c r="D162" s="286">
        <v>1</v>
      </c>
      <c r="E162" s="204"/>
      <c r="F162" s="204" t="s">
        <v>212</v>
      </c>
      <c r="G162" s="204"/>
      <c r="H162" s="204">
        <v>1</v>
      </c>
      <c r="I162" s="204"/>
      <c r="J162" s="204">
        <v>1</v>
      </c>
      <c r="K162" s="204"/>
      <c r="L162" s="204">
        <v>1</v>
      </c>
      <c r="M162" s="405"/>
      <c r="N162" s="572">
        <f>IF(D162=0,"NA",IF(H162=0,0,IF(J162=0,0,IF(L162=0,0,1))))</f>
        <v>1</v>
      </c>
      <c r="O162" s="573"/>
      <c r="P162" s="132"/>
      <c r="Q162" s="132"/>
      <c r="R162" s="132"/>
      <c r="S162" s="132"/>
    </row>
    <row r="163" spans="2:19" s="128" customFormat="1" ht="30" customHeight="1">
      <c r="B163" s="131"/>
      <c r="D163" s="567">
        <v>1</v>
      </c>
      <c r="E163" s="524"/>
      <c r="F163" s="524" t="s">
        <v>213</v>
      </c>
      <c r="G163" s="524"/>
      <c r="H163" s="524">
        <v>1</v>
      </c>
      <c r="I163" s="524"/>
      <c r="J163" s="524">
        <v>1</v>
      </c>
      <c r="K163" s="524"/>
      <c r="L163" s="524">
        <v>0</v>
      </c>
      <c r="M163" s="346"/>
      <c r="N163" s="568">
        <f t="shared" ref="N163:N167" si="6">IF(D163=0,"NA",IF(H163=0,0,IF(J163=0,0,IF(L163=0,0,1))))</f>
        <v>0</v>
      </c>
      <c r="O163" s="569"/>
      <c r="P163" s="132"/>
      <c r="Q163" s="132"/>
      <c r="R163" s="132"/>
      <c r="S163" s="132"/>
    </row>
    <row r="164" spans="2:19" s="128" customFormat="1" ht="30" customHeight="1">
      <c r="B164" s="131"/>
      <c r="D164" s="567">
        <v>1</v>
      </c>
      <c r="E164" s="524"/>
      <c r="F164" s="524" t="s">
        <v>214</v>
      </c>
      <c r="G164" s="524"/>
      <c r="H164" s="524">
        <v>0</v>
      </c>
      <c r="I164" s="524"/>
      <c r="J164" s="524">
        <v>0</v>
      </c>
      <c r="K164" s="524"/>
      <c r="L164" s="524">
        <v>0</v>
      </c>
      <c r="M164" s="346"/>
      <c r="N164" s="568">
        <f t="shared" si="6"/>
        <v>0</v>
      </c>
      <c r="O164" s="569"/>
      <c r="P164" s="132"/>
      <c r="Q164" s="132"/>
      <c r="R164" s="132"/>
      <c r="S164" s="132"/>
    </row>
    <row r="165" spans="2:19" s="128" customFormat="1" ht="30" customHeight="1">
      <c r="B165" s="131"/>
      <c r="D165" s="567"/>
      <c r="E165" s="524"/>
      <c r="F165" s="524"/>
      <c r="G165" s="524"/>
      <c r="H165" s="524"/>
      <c r="I165" s="524"/>
      <c r="J165" s="524"/>
      <c r="K165" s="524"/>
      <c r="L165" s="524"/>
      <c r="M165" s="346"/>
      <c r="N165" s="568" t="str">
        <f t="shared" si="6"/>
        <v>NA</v>
      </c>
      <c r="O165" s="569"/>
      <c r="P165" s="132"/>
      <c r="Q165" s="132"/>
      <c r="R165" s="132"/>
      <c r="S165" s="132"/>
    </row>
    <row r="166" spans="2:19" s="128" customFormat="1" ht="30" customHeight="1">
      <c r="B166" s="131"/>
      <c r="D166" s="567"/>
      <c r="E166" s="524"/>
      <c r="F166" s="524"/>
      <c r="G166" s="524"/>
      <c r="H166" s="524"/>
      <c r="I166" s="524"/>
      <c r="J166" s="524"/>
      <c r="K166" s="524"/>
      <c r="L166" s="524"/>
      <c r="M166" s="346"/>
      <c r="N166" s="568" t="str">
        <f t="shared" si="6"/>
        <v>NA</v>
      </c>
      <c r="O166" s="569"/>
      <c r="P166" s="132"/>
      <c r="Q166" s="132"/>
      <c r="R166" s="132"/>
      <c r="S166" s="132"/>
    </row>
    <row r="167" spans="2:19" s="128" customFormat="1" ht="30" customHeight="1" thickBot="1">
      <c r="B167" s="131"/>
      <c r="D167" s="567"/>
      <c r="E167" s="524"/>
      <c r="F167" s="524"/>
      <c r="G167" s="524"/>
      <c r="H167" s="524"/>
      <c r="I167" s="524"/>
      <c r="J167" s="524"/>
      <c r="K167" s="524"/>
      <c r="L167" s="524"/>
      <c r="M167" s="346"/>
      <c r="N167" s="568" t="str">
        <f t="shared" si="6"/>
        <v>NA</v>
      </c>
      <c r="O167" s="569"/>
      <c r="P167" s="180">
        <f>COUNTIF(N162:O167,"&gt;=0")</f>
        <v>3</v>
      </c>
      <c r="Q167" s="132"/>
      <c r="R167" s="132"/>
      <c r="S167" s="132"/>
    </row>
    <row r="168" spans="2:19" s="127" customFormat="1" ht="30" customHeight="1" thickBot="1">
      <c r="C168" s="146"/>
      <c r="D168" s="574" t="s">
        <v>49</v>
      </c>
      <c r="E168" s="575"/>
      <c r="F168" s="575"/>
      <c r="G168" s="575"/>
      <c r="H168" s="575"/>
      <c r="I168" s="575"/>
      <c r="J168" s="575"/>
      <c r="K168" s="575"/>
      <c r="L168" s="575"/>
      <c r="M168" s="576"/>
      <c r="N168" s="577">
        <f>SUM(N162:N167)</f>
        <v>1</v>
      </c>
      <c r="O168" s="578"/>
      <c r="P168" s="181">
        <f>N168</f>
        <v>1</v>
      </c>
    </row>
    <row r="169" spans="2:19" s="126" customFormat="1" ht="15"/>
    <row r="170" spans="2:19" s="126" customFormat="1" ht="15"/>
    <row r="171" spans="2:19" s="126" customFormat="1" ht="15"/>
    <row r="172" spans="2:19" ht="15"/>
  </sheetData>
  <sheetProtection algorithmName="SHA-512" hashValue="cJb5kKDjvk4yZtdNqd/DbwSUovxRZlDHfjSlkB/YTVt5NSQlh83O9jOuczau934nJMZJG/6MHW99lslWoPI34A==" saltValue="lbeIJVAfHWZ8aqAaF36OJg==" spinCount="100000" sheet="1" selectLockedCells="1"/>
  <mergeCells count="202">
    <mergeCell ref="D168:M168"/>
    <mergeCell ref="N168:O168"/>
    <mergeCell ref="B22:R23"/>
    <mergeCell ref="L165:M165"/>
    <mergeCell ref="N165:O165"/>
    <mergeCell ref="D166:E166"/>
    <mergeCell ref="F166:G166"/>
    <mergeCell ref="H166:I166"/>
    <mergeCell ref="J166:K166"/>
    <mergeCell ref="L166:M166"/>
    <mergeCell ref="N166:O166"/>
    <mergeCell ref="D167:E167"/>
    <mergeCell ref="F167:G167"/>
    <mergeCell ref="H167:I167"/>
    <mergeCell ref="J167:K167"/>
    <mergeCell ref="L167:M167"/>
    <mergeCell ref="N167:O167"/>
    <mergeCell ref="B154:R154"/>
    <mergeCell ref="B155:R158"/>
    <mergeCell ref="D161:E161"/>
    <mergeCell ref="F161:G161"/>
    <mergeCell ref="H161:I161"/>
    <mergeCell ref="J161:K161"/>
    <mergeCell ref="L161:M161"/>
    <mergeCell ref="D165:E165"/>
    <mergeCell ref="F165:G165"/>
    <mergeCell ref="H165:I165"/>
    <mergeCell ref="J165:K165"/>
    <mergeCell ref="N161:O161"/>
    <mergeCell ref="D162:E162"/>
    <mergeCell ref="F162:G162"/>
    <mergeCell ref="H162:I162"/>
    <mergeCell ref="J162:K162"/>
    <mergeCell ref="L162:M162"/>
    <mergeCell ref="N162:O162"/>
    <mergeCell ref="D163:E163"/>
    <mergeCell ref="F163:G163"/>
    <mergeCell ref="H163:I163"/>
    <mergeCell ref="J163:K163"/>
    <mergeCell ref="L163:M163"/>
    <mergeCell ref="N163:O163"/>
    <mergeCell ref="D135:N135"/>
    <mergeCell ref="O125:P125"/>
    <mergeCell ref="O126:P126"/>
    <mergeCell ref="O128:P128"/>
    <mergeCell ref="B117:R117"/>
    <mergeCell ref="D164:E164"/>
    <mergeCell ref="F164:G164"/>
    <mergeCell ref="H164:I164"/>
    <mergeCell ref="J164:K164"/>
    <mergeCell ref="L164:M164"/>
    <mergeCell ref="N164:O164"/>
    <mergeCell ref="B159:Q159"/>
    <mergeCell ref="B137:R137"/>
    <mergeCell ref="B140:G140"/>
    <mergeCell ref="H140:R140"/>
    <mergeCell ref="C144:G145"/>
    <mergeCell ref="C146:G146"/>
    <mergeCell ref="C147:G147"/>
    <mergeCell ref="C148:G148"/>
    <mergeCell ref="C149:G149"/>
    <mergeCell ref="C150:G150"/>
    <mergeCell ref="C151:G151"/>
    <mergeCell ref="C152:G152"/>
    <mergeCell ref="H144:Q144"/>
    <mergeCell ref="H152:Q152"/>
    <mergeCell ref="B138:R139"/>
    <mergeCell ref="B141:R142"/>
    <mergeCell ref="O123:P123"/>
    <mergeCell ref="O124:P124"/>
    <mergeCell ref="O130:P130"/>
    <mergeCell ref="O131:P131"/>
    <mergeCell ref="B120:R121"/>
    <mergeCell ref="O132:P132"/>
    <mergeCell ref="B93:R94"/>
    <mergeCell ref="O133:P133"/>
    <mergeCell ref="B69:R70"/>
    <mergeCell ref="K128:N128"/>
    <mergeCell ref="K129:N129"/>
    <mergeCell ref="O134:P134"/>
    <mergeCell ref="O135:P135"/>
    <mergeCell ref="D123:N123"/>
    <mergeCell ref="D124:N124"/>
    <mergeCell ref="K130:N130"/>
    <mergeCell ref="C109:G109"/>
    <mergeCell ref="C110:G110"/>
    <mergeCell ref="C111:G111"/>
    <mergeCell ref="C112:G112"/>
    <mergeCell ref="C113:G113"/>
    <mergeCell ref="C114:G114"/>
    <mergeCell ref="H114:Q114"/>
    <mergeCell ref="K131:N131"/>
    <mergeCell ref="K132:N132"/>
    <mergeCell ref="K133:N133"/>
    <mergeCell ref="K134:N134"/>
    <mergeCell ref="D125:H134"/>
    <mergeCell ref="I125:J134"/>
    <mergeCell ref="K125:N125"/>
    <mergeCell ref="K126:N126"/>
    <mergeCell ref="K127:N127"/>
    <mergeCell ref="O127:P127"/>
    <mergeCell ref="O129:P129"/>
    <mergeCell ref="B118:R119"/>
    <mergeCell ref="C83:G83"/>
    <mergeCell ref="C84:G84"/>
    <mergeCell ref="C85:G85"/>
    <mergeCell ref="H87:Q87"/>
    <mergeCell ref="C86:G86"/>
    <mergeCell ref="C87:G87"/>
    <mergeCell ref="C81:G81"/>
    <mergeCell ref="H72:Q72"/>
    <mergeCell ref="C74:G74"/>
    <mergeCell ref="C75:G75"/>
    <mergeCell ref="C76:G76"/>
    <mergeCell ref="C77:G77"/>
    <mergeCell ref="C78:G78"/>
    <mergeCell ref="C79:G79"/>
    <mergeCell ref="C80:G80"/>
    <mergeCell ref="C49:G49"/>
    <mergeCell ref="C98:G98"/>
    <mergeCell ref="C99:G99"/>
    <mergeCell ref="B68:G68"/>
    <mergeCell ref="H68:R68"/>
    <mergeCell ref="B58:G58"/>
    <mergeCell ref="H58:R58"/>
    <mergeCell ref="B89:R89"/>
    <mergeCell ref="B92:G92"/>
    <mergeCell ref="H92:R92"/>
    <mergeCell ref="C96:G97"/>
    <mergeCell ref="H96:Q96"/>
    <mergeCell ref="B90:R91"/>
    <mergeCell ref="B66:R67"/>
    <mergeCell ref="B56:R57"/>
    <mergeCell ref="B55:R55"/>
    <mergeCell ref="B59:R59"/>
    <mergeCell ref="C61:E62"/>
    <mergeCell ref="C63:E63"/>
    <mergeCell ref="F61:O61"/>
    <mergeCell ref="P61:Q62"/>
    <mergeCell ref="P63:Q63"/>
    <mergeCell ref="B65:R65"/>
    <mergeCell ref="C82:G82"/>
    <mergeCell ref="C34:G34"/>
    <mergeCell ref="C35:G35"/>
    <mergeCell ref="C36:G36"/>
    <mergeCell ref="C26:G27"/>
    <mergeCell ref="C28:G28"/>
    <mergeCell ref="C29:G29"/>
    <mergeCell ref="C30:G30"/>
    <mergeCell ref="C31:G31"/>
    <mergeCell ref="C104:G104"/>
    <mergeCell ref="B42:R42"/>
    <mergeCell ref="B44:R44"/>
    <mergeCell ref="B45:R45"/>
    <mergeCell ref="B43:R43"/>
    <mergeCell ref="C47:G48"/>
    <mergeCell ref="C100:G100"/>
    <mergeCell ref="C101:G101"/>
    <mergeCell ref="C102:G102"/>
    <mergeCell ref="C103:G103"/>
    <mergeCell ref="C50:G50"/>
    <mergeCell ref="C51:G51"/>
    <mergeCell ref="C52:G52"/>
    <mergeCell ref="C53:G53"/>
    <mergeCell ref="H47:Q47"/>
    <mergeCell ref="H53:Q53"/>
    <mergeCell ref="B21:R21"/>
    <mergeCell ref="B24:R24"/>
    <mergeCell ref="C32:G32"/>
    <mergeCell ref="C33:G33"/>
    <mergeCell ref="C105:G105"/>
    <mergeCell ref="C106:G106"/>
    <mergeCell ref="C107:G107"/>
    <mergeCell ref="C108:G108"/>
    <mergeCell ref="O15:Q15"/>
    <mergeCell ref="O16:Q16"/>
    <mergeCell ref="O17:Q17"/>
    <mergeCell ref="C40:G40"/>
    <mergeCell ref="H40:Q40"/>
    <mergeCell ref="H26:Q26"/>
    <mergeCell ref="C15:N15"/>
    <mergeCell ref="C16:N16"/>
    <mergeCell ref="C17:N17"/>
    <mergeCell ref="C18:N18"/>
    <mergeCell ref="C19:N19"/>
    <mergeCell ref="O18:Q18"/>
    <mergeCell ref="O19:Q19"/>
    <mergeCell ref="C37:G37"/>
    <mergeCell ref="C38:G38"/>
    <mergeCell ref="C39:G39"/>
    <mergeCell ref="C13:N13"/>
    <mergeCell ref="C14:N14"/>
    <mergeCell ref="A1:C3"/>
    <mergeCell ref="L5:XFD5"/>
    <mergeCell ref="B9:R9"/>
    <mergeCell ref="B10:R10"/>
    <mergeCell ref="B11:R11"/>
    <mergeCell ref="O13:Q13"/>
    <mergeCell ref="O14:Q14"/>
    <mergeCell ref="N1:S3"/>
    <mergeCell ref="E1:M3"/>
    <mergeCell ref="E4:M4"/>
  </mergeCells>
  <pageMargins left="0.7" right="0.7" top="0.75" bottom="0.75" header="0.3" footer="0.3"/>
  <pageSetup scale="65"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9"/>
  <sheetViews>
    <sheetView showGridLines="0" zoomScale="69" zoomScaleNormal="69" workbookViewId="0">
      <selection activeCell="N1" sqref="N1:S4"/>
    </sheetView>
  </sheetViews>
  <sheetFormatPr baseColWidth="10" defaultColWidth="0" defaultRowHeight="15" customHeight="1" zeroHeight="1"/>
  <cols>
    <col min="1" max="1" width="11.5703125" style="1" customWidth="1"/>
    <col min="2" max="2" width="10.42578125" style="1" customWidth="1"/>
    <col min="3" max="3" width="11.7109375" style="1" customWidth="1"/>
    <col min="4" max="4" width="9.7109375" style="1" customWidth="1"/>
    <col min="5" max="5" width="9.5703125" style="1" customWidth="1"/>
    <col min="6" max="6" width="9" style="1" customWidth="1"/>
    <col min="7" max="7" width="10.7109375" style="1" customWidth="1"/>
    <col min="8" max="8" width="9.28515625" style="1" customWidth="1"/>
    <col min="9" max="9" width="9.5703125" style="1" customWidth="1"/>
    <col min="10" max="10" width="9.85546875" style="1" customWidth="1"/>
    <col min="11" max="11" width="10.28515625" style="1" customWidth="1"/>
    <col min="12" max="12" width="8.28515625" style="1" customWidth="1"/>
    <col min="13" max="13" width="10" style="1" customWidth="1"/>
    <col min="14" max="14" width="9.5703125" style="1" customWidth="1"/>
    <col min="15" max="15" width="7.7109375" style="1" customWidth="1"/>
    <col min="16" max="16" width="10.7109375" style="1" customWidth="1"/>
    <col min="17" max="18" width="9.28515625" style="1" customWidth="1"/>
    <col min="19" max="19" width="10.42578125" style="1" customWidth="1"/>
    <col min="20" max="16384" width="11.5703125" style="1" hidden="1"/>
  </cols>
  <sheetData>
    <row r="1" spans="1:19" ht="16.149999999999999" customHeight="1">
      <c r="A1" s="195" t="s">
        <v>0</v>
      </c>
      <c r="B1" s="195"/>
      <c r="C1" s="195"/>
      <c r="D1" s="11"/>
      <c r="E1" s="201" t="s">
        <v>337</v>
      </c>
      <c r="F1" s="201"/>
      <c r="G1" s="201"/>
      <c r="H1" s="201"/>
      <c r="I1" s="201"/>
      <c r="J1" s="201"/>
      <c r="K1" s="201"/>
      <c r="L1" s="201"/>
      <c r="M1" s="201"/>
      <c r="N1" s="587" t="s">
        <v>335</v>
      </c>
      <c r="O1" s="587"/>
      <c r="P1" s="587"/>
      <c r="Q1" s="587"/>
      <c r="R1" s="587"/>
      <c r="S1" s="587"/>
    </row>
    <row r="2" spans="1:19" ht="16.149999999999999" customHeight="1">
      <c r="A2" s="195"/>
      <c r="B2" s="195"/>
      <c r="C2" s="195"/>
      <c r="D2" s="11"/>
      <c r="E2" s="201"/>
      <c r="F2" s="201"/>
      <c r="G2" s="201"/>
      <c r="H2" s="201"/>
      <c r="I2" s="201"/>
      <c r="J2" s="201"/>
      <c r="K2" s="201"/>
      <c r="L2" s="201"/>
      <c r="M2" s="201"/>
      <c r="N2" s="587"/>
      <c r="O2" s="587"/>
      <c r="P2" s="587"/>
      <c r="Q2" s="587"/>
      <c r="R2" s="587"/>
      <c r="S2" s="587"/>
    </row>
    <row r="3" spans="1:19" ht="16.149999999999999" customHeight="1">
      <c r="A3" s="195"/>
      <c r="B3" s="195"/>
      <c r="C3" s="195"/>
      <c r="D3" s="11"/>
      <c r="E3" s="201"/>
      <c r="F3" s="201"/>
      <c r="G3" s="201"/>
      <c r="H3" s="201"/>
      <c r="I3" s="201"/>
      <c r="J3" s="201"/>
      <c r="K3" s="201"/>
      <c r="L3" s="201"/>
      <c r="M3" s="201"/>
      <c r="N3" s="587"/>
      <c r="O3" s="587"/>
      <c r="P3" s="587"/>
      <c r="Q3" s="587"/>
      <c r="R3" s="587"/>
      <c r="S3" s="587"/>
    </row>
    <row r="4" spans="1:19" ht="16.149999999999999" customHeight="1">
      <c r="A4" s="2"/>
      <c r="B4" s="2"/>
      <c r="C4" s="2"/>
      <c r="D4" s="2"/>
      <c r="E4" s="588"/>
      <c r="F4" s="588"/>
      <c r="G4" s="588"/>
      <c r="H4" s="588"/>
      <c r="I4" s="588"/>
      <c r="J4" s="588"/>
      <c r="K4" s="588"/>
      <c r="L4" s="588"/>
      <c r="M4" s="588"/>
      <c r="N4" s="587"/>
      <c r="O4" s="587"/>
      <c r="P4" s="587"/>
      <c r="Q4" s="587"/>
      <c r="R4" s="587"/>
      <c r="S4" s="587"/>
    </row>
    <row r="5" spans="1:19" s="196" customFormat="1" ht="23.45" customHeight="1">
      <c r="A5" s="3" t="s">
        <v>1</v>
      </c>
      <c r="B5" s="4"/>
      <c r="C5" s="9" t="s">
        <v>2</v>
      </c>
      <c r="D5" s="9"/>
      <c r="E5" s="9"/>
      <c r="F5" s="9"/>
      <c r="G5" s="9"/>
      <c r="H5" s="4"/>
      <c r="I5" s="4"/>
      <c r="J5" s="4"/>
      <c r="K5" s="4"/>
      <c r="L5" s="196" t="s">
        <v>4</v>
      </c>
    </row>
    <row r="6" spans="1:19" ht="26.45" customHeight="1">
      <c r="A6" s="3" t="s">
        <v>3</v>
      </c>
      <c r="B6" s="4"/>
      <c r="C6" s="4"/>
      <c r="D6" s="4"/>
      <c r="E6" s="4"/>
      <c r="F6" s="4"/>
      <c r="G6" s="9"/>
      <c r="H6" s="9"/>
      <c r="I6" s="9"/>
      <c r="J6" s="9"/>
      <c r="K6" s="9"/>
      <c r="L6" s="9"/>
      <c r="M6" s="9"/>
      <c r="N6" s="9"/>
      <c r="O6" s="9"/>
      <c r="P6" s="9"/>
      <c r="Q6" s="10"/>
      <c r="R6" s="5"/>
      <c r="S6" s="5"/>
    </row>
    <row r="7" spans="1:19">
      <c r="A7" s="3"/>
      <c r="B7" s="4"/>
      <c r="C7" s="4"/>
      <c r="D7" s="4"/>
      <c r="E7" s="4"/>
      <c r="F7" s="4"/>
      <c r="G7" s="4"/>
      <c r="H7" s="4"/>
      <c r="I7" s="4"/>
      <c r="J7" s="4"/>
      <c r="K7" s="4"/>
      <c r="L7" s="4"/>
      <c r="M7" s="4"/>
      <c r="N7" s="4"/>
      <c r="O7" s="4"/>
      <c r="P7" s="4"/>
      <c r="Q7" s="12"/>
      <c r="R7" s="5"/>
      <c r="S7" s="5"/>
    </row>
    <row r="8" spans="1:19"/>
    <row r="9" spans="1:19" ht="19.350000000000001" customHeight="1" thickBot="1">
      <c r="B9" s="197" t="s">
        <v>234</v>
      </c>
      <c r="C9" s="197"/>
      <c r="D9" s="197"/>
      <c r="E9" s="197"/>
      <c r="F9" s="197"/>
      <c r="G9" s="197"/>
      <c r="H9" s="197"/>
      <c r="I9" s="197"/>
      <c r="J9" s="197"/>
      <c r="K9" s="197"/>
      <c r="L9" s="197"/>
      <c r="M9" s="197"/>
      <c r="N9" s="197"/>
      <c r="O9" s="197"/>
      <c r="P9" s="197"/>
      <c r="Q9" s="197"/>
      <c r="R9" s="197"/>
    </row>
    <row r="10" spans="1:19" ht="19.350000000000001" customHeight="1">
      <c r="B10" s="262" t="s">
        <v>235</v>
      </c>
      <c r="C10" s="262"/>
      <c r="D10" s="262"/>
      <c r="E10" s="262"/>
      <c r="F10" s="262"/>
      <c r="G10" s="262"/>
      <c r="H10" s="262"/>
      <c r="I10" s="262"/>
      <c r="J10" s="262"/>
      <c r="K10" s="262"/>
      <c r="L10" s="262"/>
      <c r="M10" s="262"/>
      <c r="N10" s="262"/>
      <c r="O10" s="262"/>
      <c r="P10" s="262"/>
      <c r="Q10" s="262"/>
      <c r="R10" s="262"/>
    </row>
    <row r="11" spans="1:19" s="161" customFormat="1" ht="19.350000000000001" customHeight="1">
      <c r="B11" s="262"/>
      <c r="C11" s="262"/>
      <c r="D11" s="262"/>
      <c r="E11" s="262"/>
      <c r="F11" s="262"/>
      <c r="G11" s="262"/>
      <c r="H11" s="262"/>
      <c r="I11" s="262"/>
      <c r="J11" s="262"/>
      <c r="K11" s="262"/>
      <c r="L11" s="262"/>
      <c r="M11" s="262"/>
      <c r="N11" s="262"/>
      <c r="O11" s="262"/>
      <c r="P11" s="262"/>
      <c r="Q11" s="262"/>
      <c r="R11" s="262"/>
    </row>
    <row r="12" spans="1:19" ht="19.350000000000001" customHeight="1">
      <c r="B12" s="198" t="s">
        <v>236</v>
      </c>
      <c r="C12" s="198"/>
      <c r="D12" s="198"/>
      <c r="E12" s="198"/>
      <c r="F12" s="198"/>
      <c r="G12" s="198"/>
      <c r="H12" s="198"/>
      <c r="I12" s="198"/>
      <c r="J12" s="198"/>
      <c r="K12" s="198"/>
      <c r="L12" s="198"/>
      <c r="M12" s="198"/>
      <c r="N12" s="198"/>
      <c r="O12" s="198"/>
      <c r="P12" s="198"/>
      <c r="Q12" s="198"/>
      <c r="R12" s="198"/>
    </row>
    <row r="13" spans="1:19" s="125" customFormat="1" ht="19.350000000000001" customHeight="1" thickBot="1">
      <c r="B13" s="164"/>
      <c r="C13" s="164"/>
      <c r="D13" s="164"/>
      <c r="E13" s="164"/>
      <c r="F13" s="164"/>
      <c r="G13" s="164"/>
      <c r="H13" s="164"/>
      <c r="I13" s="164"/>
      <c r="J13" s="164"/>
      <c r="K13" s="164"/>
      <c r="L13" s="164"/>
      <c r="M13" s="164"/>
      <c r="N13" s="164"/>
      <c r="O13" s="164"/>
      <c r="P13" s="164"/>
      <c r="Q13" s="164"/>
      <c r="R13" s="164"/>
    </row>
    <row r="14" spans="1:19" ht="30.75" customHeight="1" thickBot="1">
      <c r="A14" s="160"/>
      <c r="B14" s="162"/>
      <c r="C14" s="481" t="s">
        <v>139</v>
      </c>
      <c r="D14" s="482"/>
      <c r="E14" s="482"/>
      <c r="F14" s="549"/>
      <c r="G14" s="487" t="s">
        <v>140</v>
      </c>
      <c r="H14" s="488"/>
      <c r="I14" s="488"/>
      <c r="J14" s="488"/>
      <c r="K14" s="488"/>
      <c r="L14" s="488"/>
      <c r="M14" s="488"/>
      <c r="N14" s="488"/>
      <c r="O14" s="488"/>
      <c r="P14" s="489"/>
    </row>
    <row r="15" spans="1:19" ht="30.75" customHeight="1" thickBot="1">
      <c r="A15" s="160"/>
      <c r="C15" s="484"/>
      <c r="D15" s="485"/>
      <c r="E15" s="485"/>
      <c r="F15" s="550"/>
      <c r="G15" s="139"/>
      <c r="H15" s="168"/>
      <c r="I15" s="168"/>
      <c r="J15" s="168"/>
      <c r="K15" s="168"/>
      <c r="L15" s="168"/>
      <c r="M15" s="168"/>
      <c r="N15" s="168"/>
      <c r="O15" s="168"/>
      <c r="P15" s="169"/>
    </row>
    <row r="16" spans="1:19" ht="45" customHeight="1">
      <c r="A16" s="160"/>
      <c r="C16" s="583" t="s">
        <v>228</v>
      </c>
      <c r="D16" s="584"/>
      <c r="E16" s="584"/>
      <c r="F16" s="585"/>
      <c r="G16" s="79">
        <v>1</v>
      </c>
      <c r="H16" s="80">
        <v>1</v>
      </c>
      <c r="I16" s="80">
        <v>1</v>
      </c>
      <c r="J16" s="80">
        <v>1</v>
      </c>
      <c r="K16" s="80">
        <v>1</v>
      </c>
      <c r="L16" s="80">
        <v>1</v>
      </c>
      <c r="M16" s="80">
        <v>1</v>
      </c>
      <c r="N16" s="80">
        <v>1</v>
      </c>
      <c r="O16" s="80">
        <v>1</v>
      </c>
      <c r="P16" s="81">
        <v>1</v>
      </c>
    </row>
    <row r="17" spans="1:17" ht="45" customHeight="1">
      <c r="A17" s="160"/>
      <c r="C17" s="554" t="s">
        <v>99</v>
      </c>
      <c r="D17" s="555"/>
      <c r="E17" s="555"/>
      <c r="F17" s="586"/>
      <c r="G17" s="82">
        <v>1</v>
      </c>
      <c r="H17" s="163">
        <v>1</v>
      </c>
      <c r="I17" s="163">
        <v>1</v>
      </c>
      <c r="J17" s="163">
        <v>1</v>
      </c>
      <c r="K17" s="163">
        <v>1</v>
      </c>
      <c r="L17" s="163">
        <v>1</v>
      </c>
      <c r="M17" s="163">
        <v>1</v>
      </c>
      <c r="N17" s="163">
        <v>1</v>
      </c>
      <c r="O17" s="163">
        <v>1</v>
      </c>
      <c r="P17" s="71">
        <v>1</v>
      </c>
    </row>
    <row r="18" spans="1:17" ht="45" customHeight="1">
      <c r="A18" s="160"/>
      <c r="C18" s="554" t="s">
        <v>229</v>
      </c>
      <c r="D18" s="555"/>
      <c r="E18" s="555"/>
      <c r="F18" s="586"/>
      <c r="G18" s="82">
        <v>1</v>
      </c>
      <c r="H18" s="163" t="s">
        <v>17</v>
      </c>
      <c r="I18" s="163" t="s">
        <v>17</v>
      </c>
      <c r="J18" s="163" t="s">
        <v>17</v>
      </c>
      <c r="K18" s="163">
        <v>1</v>
      </c>
      <c r="L18" s="163">
        <v>1</v>
      </c>
      <c r="M18" s="163" t="s">
        <v>17</v>
      </c>
      <c r="N18" s="163" t="s">
        <v>17</v>
      </c>
      <c r="O18" s="163" t="s">
        <v>17</v>
      </c>
      <c r="P18" s="71">
        <v>1</v>
      </c>
    </row>
    <row r="19" spans="1:17" ht="45" customHeight="1">
      <c r="A19" s="160"/>
      <c r="C19" s="554" t="s">
        <v>230</v>
      </c>
      <c r="D19" s="555"/>
      <c r="E19" s="555"/>
      <c r="F19" s="586"/>
      <c r="G19" s="82">
        <v>1</v>
      </c>
      <c r="H19" s="163">
        <v>1</v>
      </c>
      <c r="I19" s="163">
        <v>1</v>
      </c>
      <c r="J19" s="163">
        <v>1</v>
      </c>
      <c r="K19" s="163">
        <v>1</v>
      </c>
      <c r="L19" s="163">
        <v>1</v>
      </c>
      <c r="M19" s="163">
        <v>1</v>
      </c>
      <c r="N19" s="163">
        <v>1</v>
      </c>
      <c r="O19" s="163">
        <v>1</v>
      </c>
      <c r="P19" s="71">
        <v>1</v>
      </c>
    </row>
    <row r="20" spans="1:17" ht="45" customHeight="1">
      <c r="A20" s="160"/>
      <c r="C20" s="554" t="s">
        <v>231</v>
      </c>
      <c r="D20" s="555"/>
      <c r="E20" s="555"/>
      <c r="F20" s="586"/>
      <c r="G20" s="82">
        <v>1</v>
      </c>
      <c r="H20" s="163">
        <v>1</v>
      </c>
      <c r="I20" s="163">
        <v>1</v>
      </c>
      <c r="J20" s="163">
        <v>0</v>
      </c>
      <c r="K20" s="163">
        <v>1</v>
      </c>
      <c r="L20" s="163">
        <v>1</v>
      </c>
      <c r="M20" s="163">
        <v>1</v>
      </c>
      <c r="N20" s="163">
        <v>1</v>
      </c>
      <c r="O20" s="163">
        <v>0</v>
      </c>
      <c r="P20" s="71">
        <v>1</v>
      </c>
    </row>
    <row r="21" spans="1:17" ht="45" customHeight="1">
      <c r="A21" s="160"/>
      <c r="C21" s="554" t="s">
        <v>232</v>
      </c>
      <c r="D21" s="555"/>
      <c r="E21" s="555"/>
      <c r="F21" s="586"/>
      <c r="G21" s="82">
        <v>1</v>
      </c>
      <c r="H21" s="163">
        <v>1</v>
      </c>
      <c r="I21" s="163">
        <v>1</v>
      </c>
      <c r="J21" s="163">
        <v>0</v>
      </c>
      <c r="K21" s="163">
        <v>1</v>
      </c>
      <c r="L21" s="163">
        <v>1</v>
      </c>
      <c r="M21" s="163">
        <v>1</v>
      </c>
      <c r="N21" s="163">
        <v>1</v>
      </c>
      <c r="O21" s="163">
        <v>0</v>
      </c>
      <c r="P21" s="71">
        <v>1</v>
      </c>
    </row>
    <row r="22" spans="1:17" ht="45" customHeight="1" thickBot="1">
      <c r="A22" s="160"/>
      <c r="C22" s="557" t="s">
        <v>233</v>
      </c>
      <c r="D22" s="558"/>
      <c r="E22" s="558"/>
      <c r="F22" s="592"/>
      <c r="G22" s="170">
        <v>1</v>
      </c>
      <c r="H22" s="88">
        <v>1</v>
      </c>
      <c r="I22" s="88">
        <v>1</v>
      </c>
      <c r="J22" s="88">
        <v>1</v>
      </c>
      <c r="K22" s="88">
        <v>1</v>
      </c>
      <c r="L22" s="88">
        <v>1</v>
      </c>
      <c r="M22" s="88">
        <v>1</v>
      </c>
      <c r="N22" s="88">
        <v>1</v>
      </c>
      <c r="O22" s="88">
        <v>1</v>
      </c>
      <c r="P22" s="89">
        <v>1</v>
      </c>
    </row>
    <row r="23" spans="1:17" ht="30.75" customHeight="1" thickBot="1">
      <c r="A23" s="160"/>
      <c r="C23" s="577" t="s">
        <v>47</v>
      </c>
      <c r="D23" s="589"/>
      <c r="E23" s="589"/>
      <c r="F23" s="590"/>
      <c r="G23" s="107">
        <f>IF(G16=0,0,IF(G17=0,0,IF(G18=0,0,IF(G19=0,0,IF(G20=0,0,IF(G21=0,0,IF(G22=0,0,1)))))))</f>
        <v>1</v>
      </c>
      <c r="H23" s="108">
        <f t="shared" ref="H23:P23" si="0">IF(H16=0,0,IF(H17=0,0,IF(H18=0,0,IF(H19=0,0,IF(H20=0,0,IF(H21=0,0,IF(H22=0,0,1)))))))</f>
        <v>1</v>
      </c>
      <c r="I23" s="108">
        <f t="shared" si="0"/>
        <v>1</v>
      </c>
      <c r="J23" s="108">
        <f t="shared" si="0"/>
        <v>0</v>
      </c>
      <c r="K23" s="108">
        <f t="shared" si="0"/>
        <v>1</v>
      </c>
      <c r="L23" s="108">
        <f t="shared" si="0"/>
        <v>1</v>
      </c>
      <c r="M23" s="108">
        <f t="shared" si="0"/>
        <v>1</v>
      </c>
      <c r="N23" s="108">
        <f t="shared" si="0"/>
        <v>1</v>
      </c>
      <c r="O23" s="108">
        <f t="shared" si="0"/>
        <v>0</v>
      </c>
      <c r="P23" s="109">
        <f t="shared" si="0"/>
        <v>1</v>
      </c>
      <c r="Q23" s="166">
        <f>COUNTIF(G23:P23,"&gt;=0")</f>
        <v>10</v>
      </c>
    </row>
    <row r="24" spans="1:17" ht="30.75" customHeight="1" thickBot="1">
      <c r="A24" s="160"/>
      <c r="C24" s="511" t="s">
        <v>39</v>
      </c>
      <c r="D24" s="512"/>
      <c r="E24" s="512"/>
      <c r="F24" s="513"/>
      <c r="G24" s="591">
        <f>SUM(G23:P23)</f>
        <v>8</v>
      </c>
      <c r="H24" s="506"/>
      <c r="I24" s="506"/>
      <c r="J24" s="506"/>
      <c r="K24" s="506"/>
      <c r="L24" s="506"/>
      <c r="M24" s="506"/>
      <c r="N24" s="506"/>
      <c r="O24" s="506"/>
      <c r="P24" s="507"/>
      <c r="Q24" s="166">
        <f>G24</f>
        <v>8</v>
      </c>
    </row>
    <row r="25" spans="1:17" ht="19.350000000000001" customHeight="1">
      <c r="A25" s="160"/>
      <c r="I25" s="167">
        <v>4</v>
      </c>
      <c r="J25" s="165"/>
    </row>
    <row r="26" spans="1:17"/>
    <row r="27" spans="1:17"/>
    <row r="28" spans="1:17"/>
    <row r="29" spans="1:17"/>
    <row r="30" spans="1:17"/>
    <row r="31" spans="1:17"/>
    <row r="32" spans="1:17"/>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ht="15" customHeight="1"/>
    <row r="69" ht="15" customHeight="1"/>
  </sheetData>
  <sheetProtection algorithmName="SHA-512" hashValue="bPqmUBqdrlHnnnoANpzHoncvX7PLBMEhLTxesoITqcIn+vlsybt8JyCMALXhXD0AMWzLkTbLlXri0xUjSt+ZIQ==" saltValue="/8oSX8e6Df7PG30O8jGgQA==" spinCount="100000" sheet="1" selectLockedCells="1"/>
  <mergeCells count="20">
    <mergeCell ref="C23:F23"/>
    <mergeCell ref="C24:F24"/>
    <mergeCell ref="G24:P24"/>
    <mergeCell ref="C18:F18"/>
    <mergeCell ref="C20:F20"/>
    <mergeCell ref="C21:F21"/>
    <mergeCell ref="C22:F22"/>
    <mergeCell ref="C19:F19"/>
    <mergeCell ref="C14:F15"/>
    <mergeCell ref="C16:F16"/>
    <mergeCell ref="C17:F17"/>
    <mergeCell ref="G14:P14"/>
    <mergeCell ref="A1:C3"/>
    <mergeCell ref="L5:XFD5"/>
    <mergeCell ref="B9:R9"/>
    <mergeCell ref="B10:R11"/>
    <mergeCell ref="B12:R12"/>
    <mergeCell ref="N1:S4"/>
    <mergeCell ref="E1:M3"/>
    <mergeCell ref="E4:M4"/>
  </mergeCells>
  <pageMargins left="0.7" right="0.7" top="0.75" bottom="0.75" header="0.3" footer="0.3"/>
  <pageSetup scale="65"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8"/>
  <sheetViews>
    <sheetView showGridLines="0" zoomScale="69" zoomScaleNormal="69" workbookViewId="0">
      <selection activeCell="N1" sqref="N1:S4"/>
    </sheetView>
  </sheetViews>
  <sheetFormatPr baseColWidth="10" defaultColWidth="0" defaultRowHeight="15" customHeight="1" zeroHeight="1"/>
  <cols>
    <col min="1" max="1" width="11.5703125" style="1" customWidth="1"/>
    <col min="2" max="2" width="10.42578125" style="1" customWidth="1"/>
    <col min="3" max="3" width="11.7109375" style="1" customWidth="1"/>
    <col min="4" max="4" width="9.7109375" style="1" customWidth="1"/>
    <col min="5" max="5" width="9.5703125" style="1" customWidth="1"/>
    <col min="6" max="6" width="9" style="1" customWidth="1"/>
    <col min="7" max="7" width="10.7109375" style="1" customWidth="1"/>
    <col min="8" max="8" width="9.28515625" style="1" customWidth="1"/>
    <col min="9" max="9" width="9.5703125" style="1" customWidth="1"/>
    <col min="10" max="10" width="9.85546875" style="1" customWidth="1"/>
    <col min="11" max="11" width="10.28515625" style="1" customWidth="1"/>
    <col min="12" max="12" width="8.28515625" style="1" customWidth="1"/>
    <col min="13" max="13" width="10" style="1" customWidth="1"/>
    <col min="14" max="14" width="9.5703125" style="1" customWidth="1"/>
    <col min="15" max="15" width="7.7109375" style="1" customWidth="1"/>
    <col min="16" max="16" width="10.7109375" style="1" customWidth="1"/>
    <col min="17" max="18" width="9.28515625" style="1" customWidth="1"/>
    <col min="19" max="19" width="10.42578125" style="1" customWidth="1"/>
    <col min="20" max="16384" width="11.5703125" style="1" hidden="1"/>
  </cols>
  <sheetData>
    <row r="1" spans="1:19" ht="16.149999999999999" customHeight="1">
      <c r="A1" s="195" t="s">
        <v>0</v>
      </c>
      <c r="B1" s="195"/>
      <c r="C1" s="195"/>
      <c r="D1" s="11"/>
      <c r="E1" s="201" t="s">
        <v>336</v>
      </c>
      <c r="F1" s="201"/>
      <c r="G1" s="201"/>
      <c r="H1" s="201"/>
      <c r="I1" s="201"/>
      <c r="J1" s="201"/>
      <c r="K1" s="201"/>
      <c r="L1" s="201"/>
      <c r="M1" s="201"/>
      <c r="N1" s="200" t="s">
        <v>338</v>
      </c>
      <c r="O1" s="200"/>
      <c r="P1" s="200"/>
      <c r="Q1" s="200"/>
      <c r="R1" s="200"/>
      <c r="S1" s="200"/>
    </row>
    <row r="2" spans="1:19" ht="16.149999999999999" customHeight="1">
      <c r="A2" s="195"/>
      <c r="B2" s="195"/>
      <c r="C2" s="195"/>
      <c r="D2" s="11"/>
      <c r="E2" s="201"/>
      <c r="F2" s="201"/>
      <c r="G2" s="201"/>
      <c r="H2" s="201"/>
      <c r="I2" s="201"/>
      <c r="J2" s="201"/>
      <c r="K2" s="201"/>
      <c r="L2" s="201"/>
      <c r="M2" s="201"/>
      <c r="N2" s="200"/>
      <c r="O2" s="200"/>
      <c r="P2" s="200"/>
      <c r="Q2" s="200"/>
      <c r="R2" s="200"/>
      <c r="S2" s="200"/>
    </row>
    <row r="3" spans="1:19" ht="16.149999999999999" customHeight="1">
      <c r="A3" s="195"/>
      <c r="B3" s="195"/>
      <c r="C3" s="195"/>
      <c r="D3" s="11"/>
      <c r="E3" s="201"/>
      <c r="F3" s="201"/>
      <c r="G3" s="201"/>
      <c r="H3" s="201"/>
      <c r="I3" s="201"/>
      <c r="J3" s="201"/>
      <c r="K3" s="201"/>
      <c r="L3" s="201"/>
      <c r="M3" s="201"/>
      <c r="N3" s="200"/>
      <c r="O3" s="200"/>
      <c r="P3" s="200"/>
      <c r="Q3" s="200"/>
      <c r="R3" s="200"/>
      <c r="S3" s="200"/>
    </row>
    <row r="4" spans="1:19" ht="16.149999999999999" customHeight="1">
      <c r="A4" s="2"/>
      <c r="B4" s="2"/>
      <c r="C4" s="2"/>
      <c r="D4" s="2"/>
      <c r="E4" s="588"/>
      <c r="F4" s="588"/>
      <c r="G4" s="588"/>
      <c r="H4" s="588"/>
      <c r="I4" s="588"/>
      <c r="J4" s="588"/>
      <c r="K4" s="588"/>
      <c r="L4" s="588"/>
      <c r="M4" s="588"/>
      <c r="N4" s="200"/>
      <c r="O4" s="200"/>
      <c r="P4" s="200"/>
      <c r="Q4" s="200"/>
      <c r="R4" s="200"/>
      <c r="S4" s="200"/>
    </row>
    <row r="5" spans="1:19" s="196" customFormat="1" ht="23.45" customHeight="1">
      <c r="A5" s="3" t="s">
        <v>1</v>
      </c>
      <c r="B5" s="4"/>
      <c r="C5" s="9" t="s">
        <v>2</v>
      </c>
      <c r="D5" s="9"/>
      <c r="E5" s="9"/>
      <c r="F5" s="9"/>
      <c r="G5" s="9"/>
      <c r="H5" s="4"/>
      <c r="I5" s="4"/>
      <c r="J5" s="4"/>
      <c r="K5" s="4"/>
      <c r="L5" s="196" t="s">
        <v>4</v>
      </c>
    </row>
    <row r="6" spans="1:19" ht="26.45" customHeight="1">
      <c r="A6" s="3" t="s">
        <v>3</v>
      </c>
      <c r="B6" s="4"/>
      <c r="C6" s="4"/>
      <c r="D6" s="4"/>
      <c r="E6" s="4"/>
      <c r="F6" s="4"/>
      <c r="G6" s="9"/>
      <c r="H6" s="9"/>
      <c r="I6" s="9"/>
      <c r="J6" s="9"/>
      <c r="K6" s="9"/>
      <c r="L6" s="9"/>
      <c r="M6" s="9"/>
      <c r="N6" s="9"/>
      <c r="O6" s="9"/>
      <c r="P6" s="9"/>
      <c r="Q6" s="10"/>
      <c r="R6" s="5"/>
      <c r="S6" s="5"/>
    </row>
    <row r="7" spans="1:19">
      <c r="A7" s="3"/>
      <c r="B7" s="4"/>
      <c r="C7" s="4"/>
      <c r="D7" s="4"/>
      <c r="E7" s="4"/>
      <c r="F7" s="4"/>
      <c r="G7" s="4"/>
      <c r="H7" s="4"/>
      <c r="I7" s="4"/>
      <c r="J7" s="4"/>
      <c r="K7" s="4"/>
      <c r="L7" s="4"/>
      <c r="M7" s="4"/>
      <c r="N7" s="4"/>
      <c r="O7" s="4"/>
      <c r="P7" s="4"/>
      <c r="Q7" s="12"/>
      <c r="R7" s="5"/>
      <c r="S7" s="5"/>
    </row>
    <row r="8" spans="1:19"/>
    <row r="9" spans="1:19" ht="19.350000000000001" customHeight="1">
      <c r="B9" s="671" t="s">
        <v>269</v>
      </c>
      <c r="C9" s="671"/>
      <c r="D9" s="671"/>
      <c r="E9" s="671"/>
      <c r="F9" s="671"/>
      <c r="G9" s="671"/>
      <c r="H9" s="671"/>
      <c r="I9" s="671"/>
      <c r="J9" s="671"/>
      <c r="K9" s="671"/>
      <c r="L9" s="671"/>
      <c r="M9" s="671"/>
      <c r="N9" s="671"/>
      <c r="O9" s="671"/>
      <c r="P9" s="671"/>
      <c r="Q9" s="671"/>
      <c r="R9" s="671"/>
    </row>
    <row r="10" spans="1:19" ht="19.350000000000001" customHeight="1">
      <c r="B10" s="671"/>
      <c r="C10" s="671"/>
      <c r="D10" s="671"/>
      <c r="E10" s="671"/>
      <c r="F10" s="671"/>
      <c r="G10" s="671"/>
      <c r="H10" s="671"/>
      <c r="I10" s="671"/>
      <c r="J10" s="671"/>
      <c r="K10" s="671"/>
      <c r="L10" s="671"/>
      <c r="M10" s="671"/>
      <c r="N10" s="671"/>
      <c r="O10" s="671"/>
      <c r="P10" s="671"/>
      <c r="Q10" s="671"/>
      <c r="R10" s="671"/>
    </row>
    <row r="11" spans="1:19" ht="19.350000000000001" customHeight="1">
      <c r="B11" s="672" t="s">
        <v>270</v>
      </c>
      <c r="C11" s="672"/>
      <c r="D11" s="672"/>
      <c r="E11" s="672"/>
      <c r="F11" s="672"/>
      <c r="G11" s="672"/>
      <c r="H11" s="672"/>
      <c r="I11" s="672"/>
      <c r="J11" s="672"/>
      <c r="K11" s="672"/>
      <c r="L11" s="672"/>
      <c r="M11" s="672"/>
      <c r="N11" s="672"/>
      <c r="O11" s="672"/>
      <c r="P11" s="672"/>
      <c r="Q11" s="672"/>
      <c r="R11" s="672"/>
    </row>
    <row r="12" spans="1:19" ht="30" customHeight="1" thickBot="1">
      <c r="B12" s="237"/>
      <c r="C12" s="237"/>
      <c r="D12" s="237"/>
      <c r="E12" s="237"/>
      <c r="F12" s="237"/>
      <c r="G12" s="237"/>
      <c r="H12" s="237"/>
      <c r="I12" s="237"/>
      <c r="J12" s="237"/>
      <c r="K12" s="237"/>
      <c r="L12" s="237"/>
      <c r="M12" s="237"/>
      <c r="N12" s="237"/>
      <c r="O12" s="237"/>
      <c r="P12" s="237"/>
      <c r="Q12" s="237"/>
      <c r="R12" s="237"/>
    </row>
    <row r="13" spans="1:19" ht="19.350000000000001" customHeight="1">
      <c r="B13" s="674" t="s">
        <v>292</v>
      </c>
      <c r="C13" s="674"/>
      <c r="D13" s="674"/>
      <c r="E13" s="674"/>
      <c r="F13" s="674"/>
      <c r="G13" s="674"/>
      <c r="H13" s="674"/>
      <c r="I13" s="674"/>
      <c r="J13" s="674"/>
      <c r="K13" s="674"/>
      <c r="L13" s="674"/>
      <c r="M13" s="674"/>
      <c r="N13" s="674"/>
      <c r="O13" s="674"/>
      <c r="P13" s="674"/>
      <c r="Q13" s="674"/>
      <c r="R13" s="674"/>
    </row>
    <row r="14" spans="1:19" ht="19.350000000000001" customHeight="1">
      <c r="B14" s="673" t="s">
        <v>291</v>
      </c>
      <c r="C14" s="673"/>
      <c r="D14" s="673"/>
      <c r="E14" s="673"/>
      <c r="F14" s="673"/>
      <c r="G14" s="673"/>
      <c r="H14" s="673"/>
      <c r="I14" s="673"/>
      <c r="J14" s="673"/>
      <c r="K14" s="673"/>
      <c r="L14" s="673"/>
      <c r="M14" s="673"/>
      <c r="N14" s="673"/>
      <c r="O14" s="673"/>
      <c r="P14" s="673"/>
      <c r="Q14" s="673"/>
      <c r="R14" s="673"/>
    </row>
    <row r="15" spans="1:19" ht="15.75" thickBot="1">
      <c r="B15" s="171"/>
      <c r="C15" s="172"/>
      <c r="D15" s="173"/>
      <c r="E15" s="173"/>
      <c r="F15" s="173"/>
      <c r="G15" s="173"/>
      <c r="H15" s="173"/>
      <c r="I15" s="173"/>
      <c r="J15" s="173"/>
      <c r="K15" s="173"/>
    </row>
    <row r="16" spans="1:19" ht="39.950000000000003" customHeight="1" thickBot="1">
      <c r="B16" s="641" t="s">
        <v>189</v>
      </c>
      <c r="C16" s="642"/>
      <c r="D16" s="642"/>
      <c r="E16" s="642"/>
      <c r="F16" s="642"/>
      <c r="G16" s="642"/>
      <c r="H16" s="642"/>
      <c r="I16" s="642"/>
      <c r="J16" s="642"/>
      <c r="K16" s="642"/>
      <c r="L16" s="642"/>
      <c r="M16" s="642"/>
      <c r="N16" s="642"/>
      <c r="O16" s="643"/>
      <c r="P16" s="380" t="s">
        <v>312</v>
      </c>
      <c r="Q16" s="379"/>
    </row>
    <row r="17" spans="2:19" ht="39.950000000000003" customHeight="1">
      <c r="B17" s="593" t="s">
        <v>240</v>
      </c>
      <c r="C17" s="594"/>
      <c r="D17" s="644"/>
      <c r="E17" s="652" t="s">
        <v>271</v>
      </c>
      <c r="F17" s="653"/>
      <c r="G17" s="653"/>
      <c r="H17" s="653"/>
      <c r="I17" s="653"/>
      <c r="J17" s="653"/>
      <c r="K17" s="653"/>
      <c r="L17" s="653"/>
      <c r="M17" s="653"/>
      <c r="N17" s="653"/>
      <c r="O17" s="654"/>
      <c r="P17" s="675">
        <v>1</v>
      </c>
      <c r="Q17" s="676"/>
    </row>
    <row r="18" spans="2:19" ht="39.950000000000003" customHeight="1">
      <c r="B18" s="596"/>
      <c r="C18" s="597"/>
      <c r="D18" s="645"/>
      <c r="E18" s="639" t="s">
        <v>272</v>
      </c>
      <c r="F18" s="637"/>
      <c r="G18" s="637"/>
      <c r="H18" s="637"/>
      <c r="I18" s="637"/>
      <c r="J18" s="637"/>
      <c r="K18" s="637"/>
      <c r="L18" s="637"/>
      <c r="M18" s="637"/>
      <c r="N18" s="637"/>
      <c r="O18" s="640"/>
      <c r="P18" s="655">
        <v>1</v>
      </c>
      <c r="Q18" s="656"/>
    </row>
    <row r="19" spans="2:19" ht="39.950000000000003" customHeight="1">
      <c r="B19" s="596"/>
      <c r="C19" s="597"/>
      <c r="D19" s="645"/>
      <c r="E19" s="639" t="s">
        <v>273</v>
      </c>
      <c r="F19" s="637"/>
      <c r="G19" s="637"/>
      <c r="H19" s="637"/>
      <c r="I19" s="637"/>
      <c r="J19" s="637"/>
      <c r="K19" s="637"/>
      <c r="L19" s="637"/>
      <c r="M19" s="637"/>
      <c r="N19" s="637"/>
      <c r="O19" s="640"/>
      <c r="P19" s="655">
        <v>1</v>
      </c>
      <c r="Q19" s="656"/>
    </row>
    <row r="20" spans="2:19" ht="39.950000000000003" customHeight="1">
      <c r="B20" s="596"/>
      <c r="C20" s="597"/>
      <c r="D20" s="645"/>
      <c r="E20" s="639" t="s">
        <v>241</v>
      </c>
      <c r="F20" s="637"/>
      <c r="G20" s="637"/>
      <c r="H20" s="637"/>
      <c r="I20" s="637"/>
      <c r="J20" s="637"/>
      <c r="K20" s="637"/>
      <c r="L20" s="637"/>
      <c r="M20" s="637"/>
      <c r="N20" s="637"/>
      <c r="O20" s="640"/>
      <c r="P20" s="655">
        <v>0</v>
      </c>
      <c r="Q20" s="656"/>
    </row>
    <row r="21" spans="2:19" ht="39.950000000000003" customHeight="1">
      <c r="B21" s="596"/>
      <c r="C21" s="597"/>
      <c r="D21" s="645"/>
      <c r="E21" s="639" t="s">
        <v>242</v>
      </c>
      <c r="F21" s="637"/>
      <c r="G21" s="637"/>
      <c r="H21" s="637"/>
      <c r="I21" s="637"/>
      <c r="J21" s="637"/>
      <c r="K21" s="637"/>
      <c r="L21" s="637"/>
      <c r="M21" s="637"/>
      <c r="N21" s="637"/>
      <c r="O21" s="640"/>
      <c r="P21" s="655">
        <v>0</v>
      </c>
      <c r="Q21" s="656"/>
    </row>
    <row r="22" spans="2:19" ht="39.950000000000003" customHeight="1">
      <c r="B22" s="596"/>
      <c r="C22" s="597"/>
      <c r="D22" s="645"/>
      <c r="E22" s="639" t="s">
        <v>243</v>
      </c>
      <c r="F22" s="637"/>
      <c r="G22" s="637"/>
      <c r="H22" s="637"/>
      <c r="I22" s="637"/>
      <c r="J22" s="637"/>
      <c r="K22" s="637"/>
      <c r="L22" s="637"/>
      <c r="M22" s="637"/>
      <c r="N22" s="637"/>
      <c r="O22" s="640"/>
      <c r="P22" s="655">
        <v>0</v>
      </c>
      <c r="Q22" s="656"/>
    </row>
    <row r="23" spans="2:19" ht="39.950000000000003" customHeight="1">
      <c r="B23" s="596"/>
      <c r="C23" s="597"/>
      <c r="D23" s="645"/>
      <c r="E23" s="639" t="s">
        <v>244</v>
      </c>
      <c r="F23" s="637"/>
      <c r="G23" s="637"/>
      <c r="H23" s="637"/>
      <c r="I23" s="637"/>
      <c r="J23" s="637"/>
      <c r="K23" s="637"/>
      <c r="L23" s="637"/>
      <c r="M23" s="637"/>
      <c r="N23" s="637"/>
      <c r="O23" s="640"/>
      <c r="P23" s="655">
        <v>0</v>
      </c>
      <c r="Q23" s="656"/>
    </row>
    <row r="24" spans="2:19" ht="39.950000000000003" customHeight="1">
      <c r="B24" s="596"/>
      <c r="C24" s="597"/>
      <c r="D24" s="645"/>
      <c r="E24" s="639" t="s">
        <v>287</v>
      </c>
      <c r="F24" s="637"/>
      <c r="G24" s="637"/>
      <c r="H24" s="637"/>
      <c r="I24" s="637"/>
      <c r="J24" s="637"/>
      <c r="K24" s="637"/>
      <c r="L24" s="637"/>
      <c r="M24" s="637"/>
      <c r="N24" s="637"/>
      <c r="O24" s="640"/>
      <c r="P24" s="655">
        <v>1</v>
      </c>
      <c r="Q24" s="656"/>
    </row>
    <row r="25" spans="2:19" ht="39.950000000000003" customHeight="1">
      <c r="B25" s="596"/>
      <c r="C25" s="597"/>
      <c r="D25" s="645"/>
      <c r="E25" s="639" t="s">
        <v>288</v>
      </c>
      <c r="F25" s="637"/>
      <c r="G25" s="637"/>
      <c r="H25" s="637"/>
      <c r="I25" s="637"/>
      <c r="J25" s="637"/>
      <c r="K25" s="637"/>
      <c r="L25" s="637"/>
      <c r="M25" s="637"/>
      <c r="N25" s="637"/>
      <c r="O25" s="640"/>
      <c r="P25" s="655">
        <v>1</v>
      </c>
      <c r="Q25" s="656"/>
    </row>
    <row r="26" spans="2:19" ht="39.950000000000003" customHeight="1">
      <c r="B26" s="596"/>
      <c r="C26" s="597"/>
      <c r="D26" s="645"/>
      <c r="E26" s="639" t="s">
        <v>289</v>
      </c>
      <c r="F26" s="637"/>
      <c r="G26" s="637"/>
      <c r="H26" s="637"/>
      <c r="I26" s="637"/>
      <c r="J26" s="637"/>
      <c r="K26" s="637"/>
      <c r="L26" s="637"/>
      <c r="M26" s="637"/>
      <c r="N26" s="637"/>
      <c r="O26" s="640"/>
      <c r="P26" s="655">
        <v>1</v>
      </c>
      <c r="Q26" s="656"/>
    </row>
    <row r="27" spans="2:19" ht="39.950000000000003" customHeight="1">
      <c r="B27" s="596"/>
      <c r="C27" s="597"/>
      <c r="D27" s="645"/>
      <c r="E27" s="639" t="s">
        <v>274</v>
      </c>
      <c r="F27" s="637"/>
      <c r="G27" s="637"/>
      <c r="H27" s="637"/>
      <c r="I27" s="637"/>
      <c r="J27" s="637"/>
      <c r="K27" s="637"/>
      <c r="L27" s="637"/>
      <c r="M27" s="637"/>
      <c r="N27" s="637"/>
      <c r="O27" s="640"/>
      <c r="P27" s="655">
        <v>0</v>
      </c>
      <c r="Q27" s="656"/>
    </row>
    <row r="28" spans="2:19" ht="39.950000000000003" customHeight="1">
      <c r="B28" s="596"/>
      <c r="C28" s="597"/>
      <c r="D28" s="645"/>
      <c r="E28" s="639" t="s">
        <v>245</v>
      </c>
      <c r="F28" s="637"/>
      <c r="G28" s="637"/>
      <c r="H28" s="637"/>
      <c r="I28" s="637"/>
      <c r="J28" s="637"/>
      <c r="K28" s="637"/>
      <c r="L28" s="637"/>
      <c r="M28" s="637"/>
      <c r="N28" s="637"/>
      <c r="O28" s="640"/>
      <c r="P28" s="655">
        <v>1</v>
      </c>
      <c r="Q28" s="656"/>
    </row>
    <row r="29" spans="2:19" ht="39.950000000000003" customHeight="1">
      <c r="B29" s="596"/>
      <c r="C29" s="597"/>
      <c r="D29" s="645"/>
      <c r="E29" s="639" t="s">
        <v>290</v>
      </c>
      <c r="F29" s="637"/>
      <c r="G29" s="637"/>
      <c r="H29" s="637"/>
      <c r="I29" s="637"/>
      <c r="J29" s="637"/>
      <c r="K29" s="637"/>
      <c r="L29" s="637"/>
      <c r="M29" s="637"/>
      <c r="N29" s="637"/>
      <c r="O29" s="640"/>
      <c r="P29" s="655">
        <v>1</v>
      </c>
      <c r="Q29" s="656"/>
    </row>
    <row r="30" spans="2:19" ht="39.950000000000003" customHeight="1" thickBot="1">
      <c r="B30" s="596"/>
      <c r="C30" s="597"/>
      <c r="D30" s="645"/>
      <c r="E30" s="647" t="s">
        <v>246</v>
      </c>
      <c r="F30" s="648"/>
      <c r="G30" s="648"/>
      <c r="H30" s="648"/>
      <c r="I30" s="648"/>
      <c r="J30" s="648"/>
      <c r="K30" s="648"/>
      <c r="L30" s="648"/>
      <c r="M30" s="648"/>
      <c r="N30" s="648"/>
      <c r="O30" s="649"/>
      <c r="P30" s="661">
        <v>1</v>
      </c>
      <c r="Q30" s="662"/>
      <c r="R30" s="177">
        <f>COUNTIF(P17:Q30,"&gt;=0")</f>
        <v>14</v>
      </c>
      <c r="S30" s="137"/>
    </row>
    <row r="31" spans="2:19" ht="39.950000000000003" customHeight="1" thickBot="1">
      <c r="B31" s="599"/>
      <c r="C31" s="600"/>
      <c r="D31" s="646"/>
      <c r="E31" s="650" t="s">
        <v>47</v>
      </c>
      <c r="F31" s="378"/>
      <c r="G31" s="378"/>
      <c r="H31" s="378"/>
      <c r="I31" s="378"/>
      <c r="J31" s="378"/>
      <c r="K31" s="378"/>
      <c r="L31" s="378"/>
      <c r="M31" s="378"/>
      <c r="N31" s="378"/>
      <c r="O31" s="651"/>
      <c r="P31" s="663">
        <v>9</v>
      </c>
      <c r="Q31" s="664"/>
      <c r="R31" s="177">
        <f>P31</f>
        <v>9</v>
      </c>
      <c r="S31" s="137"/>
    </row>
    <row r="32" spans="2:19" ht="39.950000000000003" customHeight="1">
      <c r="B32" s="602" t="s">
        <v>247</v>
      </c>
      <c r="C32" s="603"/>
      <c r="D32" s="604"/>
      <c r="E32" s="611" t="s">
        <v>248</v>
      </c>
      <c r="F32" s="612"/>
      <c r="G32" s="612"/>
      <c r="H32" s="612"/>
      <c r="I32" s="612"/>
      <c r="J32" s="612"/>
      <c r="K32" s="612"/>
      <c r="L32" s="612"/>
      <c r="M32" s="612"/>
      <c r="N32" s="612"/>
      <c r="O32" s="613"/>
      <c r="P32" s="675">
        <v>1</v>
      </c>
      <c r="Q32" s="676"/>
      <c r="R32" s="137"/>
      <c r="S32" s="137"/>
    </row>
    <row r="33" spans="2:19" ht="39.950000000000003" customHeight="1">
      <c r="B33" s="605"/>
      <c r="C33" s="606"/>
      <c r="D33" s="607"/>
      <c r="E33" s="614" t="s">
        <v>249</v>
      </c>
      <c r="F33" s="615"/>
      <c r="G33" s="615"/>
      <c r="H33" s="615"/>
      <c r="I33" s="615"/>
      <c r="J33" s="615"/>
      <c r="K33" s="615"/>
      <c r="L33" s="615"/>
      <c r="M33" s="615"/>
      <c r="N33" s="615"/>
      <c r="O33" s="616"/>
      <c r="P33" s="655">
        <v>1</v>
      </c>
      <c r="Q33" s="656"/>
      <c r="R33" s="137"/>
      <c r="S33" s="137"/>
    </row>
    <row r="34" spans="2:19" ht="39.950000000000003" customHeight="1">
      <c r="B34" s="605"/>
      <c r="C34" s="606"/>
      <c r="D34" s="607"/>
      <c r="E34" s="614" t="s">
        <v>250</v>
      </c>
      <c r="F34" s="615"/>
      <c r="G34" s="615"/>
      <c r="H34" s="615"/>
      <c r="I34" s="615"/>
      <c r="J34" s="615"/>
      <c r="K34" s="615"/>
      <c r="L34" s="615"/>
      <c r="M34" s="615"/>
      <c r="N34" s="615"/>
      <c r="O34" s="616"/>
      <c r="P34" s="655">
        <v>0</v>
      </c>
      <c r="Q34" s="656"/>
      <c r="R34" s="137"/>
      <c r="S34" s="137"/>
    </row>
    <row r="35" spans="2:19" ht="39.950000000000003" customHeight="1">
      <c r="B35" s="605"/>
      <c r="C35" s="606"/>
      <c r="D35" s="607"/>
      <c r="E35" s="614" t="s">
        <v>251</v>
      </c>
      <c r="F35" s="615"/>
      <c r="G35" s="615"/>
      <c r="H35" s="615"/>
      <c r="I35" s="615"/>
      <c r="J35" s="615"/>
      <c r="K35" s="615"/>
      <c r="L35" s="615"/>
      <c r="M35" s="615"/>
      <c r="N35" s="615"/>
      <c r="O35" s="616"/>
      <c r="P35" s="655" t="s">
        <v>17</v>
      </c>
      <c r="Q35" s="656"/>
      <c r="R35" s="137"/>
      <c r="S35" s="137"/>
    </row>
    <row r="36" spans="2:19" ht="39.950000000000003" customHeight="1" thickBot="1">
      <c r="B36" s="605"/>
      <c r="C36" s="606"/>
      <c r="D36" s="607"/>
      <c r="E36" s="617" t="s">
        <v>252</v>
      </c>
      <c r="F36" s="618"/>
      <c r="G36" s="618"/>
      <c r="H36" s="618"/>
      <c r="I36" s="618"/>
      <c r="J36" s="618"/>
      <c r="K36" s="618"/>
      <c r="L36" s="618"/>
      <c r="M36" s="618"/>
      <c r="N36" s="618"/>
      <c r="O36" s="619"/>
      <c r="P36" s="661">
        <v>1</v>
      </c>
      <c r="Q36" s="662"/>
      <c r="R36" s="177">
        <f>COUNTIF(P32:Q36,"&gt;=0")</f>
        <v>4</v>
      </c>
      <c r="S36" s="137"/>
    </row>
    <row r="37" spans="2:19" ht="39.950000000000003" customHeight="1" thickBot="1">
      <c r="B37" s="608"/>
      <c r="C37" s="609"/>
      <c r="D37" s="610"/>
      <c r="E37" s="620" t="s">
        <v>47</v>
      </c>
      <c r="F37" s="621"/>
      <c r="G37" s="621"/>
      <c r="H37" s="621"/>
      <c r="I37" s="621"/>
      <c r="J37" s="621"/>
      <c r="K37" s="621"/>
      <c r="L37" s="621"/>
      <c r="M37" s="621"/>
      <c r="N37" s="621"/>
      <c r="O37" s="622"/>
      <c r="P37" s="667">
        <v>3</v>
      </c>
      <c r="Q37" s="668"/>
      <c r="R37" s="177">
        <f>P37</f>
        <v>3</v>
      </c>
      <c r="S37" s="137"/>
    </row>
    <row r="38" spans="2:19" ht="49.5" customHeight="1">
      <c r="B38" s="593" t="s">
        <v>253</v>
      </c>
      <c r="C38" s="594"/>
      <c r="D38" s="644"/>
      <c r="E38" s="633" t="s">
        <v>254</v>
      </c>
      <c r="F38" s="634"/>
      <c r="G38" s="634"/>
      <c r="H38" s="634"/>
      <c r="I38" s="634"/>
      <c r="J38" s="634"/>
      <c r="K38" s="634"/>
      <c r="L38" s="634"/>
      <c r="M38" s="634"/>
      <c r="N38" s="634"/>
      <c r="O38" s="680"/>
      <c r="P38" s="665">
        <v>1</v>
      </c>
      <c r="Q38" s="666"/>
      <c r="R38" s="137"/>
      <c r="S38" s="137"/>
    </row>
    <row r="39" spans="2:19" ht="39.950000000000003" customHeight="1">
      <c r="B39" s="596"/>
      <c r="C39" s="597"/>
      <c r="D39" s="645"/>
      <c r="E39" s="636" t="s">
        <v>255</v>
      </c>
      <c r="F39" s="637"/>
      <c r="G39" s="637"/>
      <c r="H39" s="637"/>
      <c r="I39" s="637"/>
      <c r="J39" s="637"/>
      <c r="K39" s="637"/>
      <c r="L39" s="637"/>
      <c r="M39" s="637"/>
      <c r="N39" s="637"/>
      <c r="O39" s="640"/>
      <c r="P39" s="655">
        <v>1</v>
      </c>
      <c r="Q39" s="656"/>
      <c r="R39" s="137"/>
      <c r="S39" s="137"/>
    </row>
    <row r="40" spans="2:19" ht="39.950000000000003" customHeight="1">
      <c r="B40" s="596"/>
      <c r="C40" s="597"/>
      <c r="D40" s="645"/>
      <c r="E40" s="636" t="s">
        <v>256</v>
      </c>
      <c r="F40" s="637"/>
      <c r="G40" s="637"/>
      <c r="H40" s="637"/>
      <c r="I40" s="637"/>
      <c r="J40" s="637"/>
      <c r="K40" s="637"/>
      <c r="L40" s="637"/>
      <c r="M40" s="637"/>
      <c r="N40" s="637"/>
      <c r="O40" s="640"/>
      <c r="P40" s="655">
        <v>1</v>
      </c>
      <c r="Q40" s="656"/>
      <c r="R40" s="137"/>
      <c r="S40" s="137"/>
    </row>
    <row r="41" spans="2:19" ht="51.75" customHeight="1" thickBot="1">
      <c r="B41" s="596"/>
      <c r="C41" s="597"/>
      <c r="D41" s="645"/>
      <c r="E41" s="681" t="s">
        <v>257</v>
      </c>
      <c r="F41" s="682"/>
      <c r="G41" s="682"/>
      <c r="H41" s="682"/>
      <c r="I41" s="682"/>
      <c r="J41" s="682"/>
      <c r="K41" s="682"/>
      <c r="L41" s="682"/>
      <c r="M41" s="682"/>
      <c r="N41" s="682"/>
      <c r="O41" s="683"/>
      <c r="P41" s="661">
        <v>1</v>
      </c>
      <c r="Q41" s="662"/>
      <c r="R41" s="177">
        <f>COUNTIF(P38:Q41,"&gt;=0")</f>
        <v>4</v>
      </c>
      <c r="S41" s="137"/>
    </row>
    <row r="42" spans="2:19" ht="39.950000000000003" customHeight="1" thickBot="1">
      <c r="B42" s="677"/>
      <c r="C42" s="678"/>
      <c r="D42" s="679"/>
      <c r="E42" s="630" t="s">
        <v>47</v>
      </c>
      <c r="F42" s="631"/>
      <c r="G42" s="631"/>
      <c r="H42" s="631"/>
      <c r="I42" s="631"/>
      <c r="J42" s="631"/>
      <c r="K42" s="631"/>
      <c r="L42" s="631"/>
      <c r="M42" s="631"/>
      <c r="N42" s="631"/>
      <c r="O42" s="632"/>
      <c r="P42" s="663">
        <v>4</v>
      </c>
      <c r="Q42" s="664"/>
      <c r="R42" s="177">
        <f>P42</f>
        <v>4</v>
      </c>
      <c r="S42" s="137"/>
    </row>
    <row r="43" spans="2:19" ht="39.950000000000003" customHeight="1">
      <c r="B43" s="602" t="s">
        <v>258</v>
      </c>
      <c r="C43" s="603"/>
      <c r="D43" s="604"/>
      <c r="E43" s="623" t="s">
        <v>259</v>
      </c>
      <c r="F43" s="624"/>
      <c r="G43" s="624"/>
      <c r="H43" s="624"/>
      <c r="I43" s="624"/>
      <c r="J43" s="624"/>
      <c r="K43" s="624"/>
      <c r="L43" s="624"/>
      <c r="M43" s="624"/>
      <c r="N43" s="624"/>
      <c r="O43" s="625"/>
      <c r="P43" s="665">
        <v>1</v>
      </c>
      <c r="Q43" s="666"/>
      <c r="R43" s="137"/>
      <c r="S43" s="137"/>
    </row>
    <row r="44" spans="2:19" ht="39.950000000000003" customHeight="1">
      <c r="B44" s="605"/>
      <c r="C44" s="606"/>
      <c r="D44" s="607"/>
      <c r="E44" s="626" t="s">
        <v>260</v>
      </c>
      <c r="F44" s="615"/>
      <c r="G44" s="615"/>
      <c r="H44" s="615"/>
      <c r="I44" s="615"/>
      <c r="J44" s="615"/>
      <c r="K44" s="615"/>
      <c r="L44" s="615"/>
      <c r="M44" s="615"/>
      <c r="N44" s="615"/>
      <c r="O44" s="616"/>
      <c r="P44" s="655">
        <v>1</v>
      </c>
      <c r="Q44" s="656"/>
      <c r="R44" s="137"/>
      <c r="S44" s="137"/>
    </row>
    <row r="45" spans="2:19" ht="39.950000000000003" customHeight="1" thickBot="1">
      <c r="B45" s="605"/>
      <c r="C45" s="606"/>
      <c r="D45" s="607"/>
      <c r="E45" s="627" t="s">
        <v>261</v>
      </c>
      <c r="F45" s="628"/>
      <c r="G45" s="628"/>
      <c r="H45" s="628"/>
      <c r="I45" s="628"/>
      <c r="J45" s="628"/>
      <c r="K45" s="628"/>
      <c r="L45" s="628"/>
      <c r="M45" s="628"/>
      <c r="N45" s="628"/>
      <c r="O45" s="629"/>
      <c r="P45" s="661">
        <v>1</v>
      </c>
      <c r="Q45" s="662"/>
      <c r="R45" s="177">
        <f>COUNTIF(P43:Q45,"&gt;=0")</f>
        <v>3</v>
      </c>
      <c r="S45" s="137"/>
    </row>
    <row r="46" spans="2:19" ht="39.950000000000003" customHeight="1" thickBot="1">
      <c r="B46" s="608"/>
      <c r="C46" s="609"/>
      <c r="D46" s="610"/>
      <c r="E46" s="630" t="s">
        <v>47</v>
      </c>
      <c r="F46" s="631"/>
      <c r="G46" s="631"/>
      <c r="H46" s="631"/>
      <c r="I46" s="631"/>
      <c r="J46" s="631"/>
      <c r="K46" s="631"/>
      <c r="L46" s="631"/>
      <c r="M46" s="631"/>
      <c r="N46" s="631"/>
      <c r="O46" s="632"/>
      <c r="P46" s="663">
        <v>3</v>
      </c>
      <c r="Q46" s="664"/>
      <c r="R46" s="177">
        <f>P46</f>
        <v>3</v>
      </c>
      <c r="S46" s="137"/>
    </row>
    <row r="47" spans="2:19" ht="39.950000000000003" customHeight="1">
      <c r="B47" s="593" t="s">
        <v>262</v>
      </c>
      <c r="C47" s="594"/>
      <c r="D47" s="595"/>
      <c r="E47" s="633" t="s">
        <v>263</v>
      </c>
      <c r="F47" s="634"/>
      <c r="G47" s="634"/>
      <c r="H47" s="634"/>
      <c r="I47" s="634"/>
      <c r="J47" s="634"/>
      <c r="K47" s="634"/>
      <c r="L47" s="634"/>
      <c r="M47" s="634"/>
      <c r="N47" s="634"/>
      <c r="O47" s="635"/>
      <c r="P47" s="665">
        <v>1</v>
      </c>
      <c r="Q47" s="666"/>
      <c r="R47" s="137"/>
      <c r="S47" s="137"/>
    </row>
    <row r="48" spans="2:19" ht="39.950000000000003" customHeight="1">
      <c r="B48" s="596"/>
      <c r="C48" s="597"/>
      <c r="D48" s="598"/>
      <c r="E48" s="636" t="s">
        <v>264</v>
      </c>
      <c r="F48" s="637"/>
      <c r="G48" s="637"/>
      <c r="H48" s="637"/>
      <c r="I48" s="637"/>
      <c r="J48" s="637"/>
      <c r="K48" s="637"/>
      <c r="L48" s="637"/>
      <c r="M48" s="637"/>
      <c r="N48" s="637"/>
      <c r="O48" s="638"/>
      <c r="P48" s="655">
        <v>1</v>
      </c>
      <c r="Q48" s="656"/>
      <c r="R48" s="137"/>
      <c r="S48" s="137"/>
    </row>
    <row r="49" spans="2:19" ht="39.950000000000003" customHeight="1">
      <c r="B49" s="596"/>
      <c r="C49" s="597"/>
      <c r="D49" s="598"/>
      <c r="E49" s="636" t="s">
        <v>265</v>
      </c>
      <c r="F49" s="637"/>
      <c r="G49" s="637"/>
      <c r="H49" s="637"/>
      <c r="I49" s="637"/>
      <c r="J49" s="637"/>
      <c r="K49" s="637"/>
      <c r="L49" s="637"/>
      <c r="M49" s="637"/>
      <c r="N49" s="637"/>
      <c r="O49" s="638"/>
      <c r="P49" s="655">
        <v>1</v>
      </c>
      <c r="Q49" s="656"/>
      <c r="R49" s="137"/>
      <c r="S49" s="137"/>
    </row>
    <row r="50" spans="2:19" ht="39.950000000000003" customHeight="1">
      <c r="B50" s="596"/>
      <c r="C50" s="597"/>
      <c r="D50" s="598"/>
      <c r="E50" s="636" t="s">
        <v>266</v>
      </c>
      <c r="F50" s="637"/>
      <c r="G50" s="637"/>
      <c r="H50" s="637"/>
      <c r="I50" s="637"/>
      <c r="J50" s="637"/>
      <c r="K50" s="637"/>
      <c r="L50" s="637"/>
      <c r="M50" s="637"/>
      <c r="N50" s="637"/>
      <c r="O50" s="638"/>
      <c r="P50" s="655">
        <v>1</v>
      </c>
      <c r="Q50" s="656"/>
      <c r="R50" s="137"/>
      <c r="S50" s="137"/>
    </row>
    <row r="51" spans="2:19" ht="48.75" customHeight="1">
      <c r="B51" s="596"/>
      <c r="C51" s="597"/>
      <c r="D51" s="598"/>
      <c r="E51" s="636" t="s">
        <v>267</v>
      </c>
      <c r="F51" s="637"/>
      <c r="G51" s="637"/>
      <c r="H51" s="637"/>
      <c r="I51" s="637"/>
      <c r="J51" s="637"/>
      <c r="K51" s="637"/>
      <c r="L51" s="637"/>
      <c r="M51" s="637"/>
      <c r="N51" s="637"/>
      <c r="O51" s="638"/>
      <c r="P51" s="655">
        <v>1</v>
      </c>
      <c r="Q51" s="656"/>
      <c r="R51" s="137"/>
      <c r="S51" s="137"/>
    </row>
    <row r="52" spans="2:19" ht="39.950000000000003" customHeight="1" thickBot="1">
      <c r="B52" s="596"/>
      <c r="C52" s="597"/>
      <c r="D52" s="598"/>
      <c r="E52" s="681" t="s">
        <v>268</v>
      </c>
      <c r="F52" s="682"/>
      <c r="G52" s="682"/>
      <c r="H52" s="682"/>
      <c r="I52" s="682"/>
      <c r="J52" s="682"/>
      <c r="K52" s="682"/>
      <c r="L52" s="682"/>
      <c r="M52" s="682"/>
      <c r="N52" s="682"/>
      <c r="O52" s="684"/>
      <c r="P52" s="657">
        <v>1</v>
      </c>
      <c r="Q52" s="658"/>
      <c r="R52" s="177">
        <f>COUNTIF(P47:Q52,"&gt;=0")</f>
        <v>6</v>
      </c>
      <c r="S52" s="177"/>
    </row>
    <row r="53" spans="2:19" ht="39.950000000000003" customHeight="1" thickBot="1">
      <c r="B53" s="599"/>
      <c r="C53" s="600"/>
      <c r="D53" s="601"/>
      <c r="E53" s="685" t="s">
        <v>47</v>
      </c>
      <c r="F53" s="686"/>
      <c r="G53" s="686"/>
      <c r="H53" s="686"/>
      <c r="I53" s="686"/>
      <c r="J53" s="686"/>
      <c r="K53" s="686"/>
      <c r="L53" s="686"/>
      <c r="M53" s="686"/>
      <c r="N53" s="686"/>
      <c r="O53" s="687"/>
      <c r="P53" s="659">
        <v>6</v>
      </c>
      <c r="Q53" s="660"/>
      <c r="R53" s="177">
        <f>P53</f>
        <v>6</v>
      </c>
      <c r="S53" s="177"/>
    </row>
    <row r="54" spans="2:19" ht="39.950000000000003" customHeight="1" thickBot="1">
      <c r="B54" s="415" t="s">
        <v>49</v>
      </c>
      <c r="C54" s="416"/>
      <c r="D54" s="416"/>
      <c r="E54" s="416"/>
      <c r="F54" s="416"/>
      <c r="G54" s="416"/>
      <c r="H54" s="416"/>
      <c r="I54" s="416"/>
      <c r="J54" s="416"/>
      <c r="K54" s="416"/>
      <c r="L54" s="416"/>
      <c r="M54" s="416"/>
      <c r="N54" s="416"/>
      <c r="O54" s="417"/>
      <c r="P54" s="669">
        <v>25</v>
      </c>
      <c r="Q54" s="670"/>
      <c r="R54" s="177">
        <f>P54</f>
        <v>25</v>
      </c>
      <c r="S54" s="177">
        <f>R30+R36+R41+R45+R52</f>
        <v>31</v>
      </c>
    </row>
    <row r="55" spans="2:19">
      <c r="R55" s="137"/>
      <c r="S55" s="137"/>
    </row>
    <row r="56" spans="2:19"/>
    <row r="57" spans="2:19"/>
    <row r="58" spans="2:19"/>
    <row r="59" spans="2:19"/>
    <row r="60" spans="2:19"/>
    <row r="61" spans="2:19"/>
    <row r="62" spans="2:19"/>
    <row r="63" spans="2:19"/>
    <row r="64" spans="2:19"/>
    <row r="65"/>
    <row r="66"/>
    <row r="67"/>
    <row r="68" ht="15" customHeight="1"/>
  </sheetData>
  <sheetProtection algorithmName="SHA-512" hashValue="7wsXnaiVmd8YXIfQBeYgcGXDe1AB1MOlkJpgLBh1XuGYe8hs9oprLo3EvHo17FilSyX7lt5F2rfSJcoCOZ6Ing==" saltValue="/PL5HJdLnj0CYA08++6P4A==" spinCount="100000" sheet="1" selectLockedCells="1"/>
  <mergeCells count="92">
    <mergeCell ref="E49:O49"/>
    <mergeCell ref="E50:O50"/>
    <mergeCell ref="E51:O51"/>
    <mergeCell ref="E52:O52"/>
    <mergeCell ref="E53:O53"/>
    <mergeCell ref="P24:Q24"/>
    <mergeCell ref="B38:D42"/>
    <mergeCell ref="E38:O38"/>
    <mergeCell ref="E39:O39"/>
    <mergeCell ref="E40:O40"/>
    <mergeCell ref="E41:O41"/>
    <mergeCell ref="E42:O42"/>
    <mergeCell ref="P31:Q31"/>
    <mergeCell ref="P32:Q32"/>
    <mergeCell ref="P33:Q33"/>
    <mergeCell ref="P34:Q34"/>
    <mergeCell ref="P25:Q25"/>
    <mergeCell ref="P26:Q26"/>
    <mergeCell ref="P27:Q27"/>
    <mergeCell ref="P28:Q28"/>
    <mergeCell ref="P29:Q29"/>
    <mergeCell ref="P19:Q19"/>
    <mergeCell ref="P20:Q20"/>
    <mergeCell ref="P21:Q21"/>
    <mergeCell ref="P22:Q22"/>
    <mergeCell ref="P23:Q23"/>
    <mergeCell ref="B14:R14"/>
    <mergeCell ref="B13:R13"/>
    <mergeCell ref="P16:Q16"/>
    <mergeCell ref="P17:Q17"/>
    <mergeCell ref="P18:Q18"/>
    <mergeCell ref="B9:R10"/>
    <mergeCell ref="B11:R12"/>
    <mergeCell ref="A1:C3"/>
    <mergeCell ref="L5:XFD5"/>
    <mergeCell ref="N1:S4"/>
    <mergeCell ref="E1:M3"/>
    <mergeCell ref="E4:M4"/>
    <mergeCell ref="P54:Q54"/>
    <mergeCell ref="P45:Q45"/>
    <mergeCell ref="P46:Q46"/>
    <mergeCell ref="P47:Q47"/>
    <mergeCell ref="P48:Q48"/>
    <mergeCell ref="P49:Q49"/>
    <mergeCell ref="E20:O20"/>
    <mergeCell ref="P50:Q50"/>
    <mergeCell ref="P51:Q51"/>
    <mergeCell ref="P52:Q52"/>
    <mergeCell ref="P53:Q53"/>
    <mergeCell ref="P40:Q40"/>
    <mergeCell ref="P41:Q41"/>
    <mergeCell ref="P42:Q42"/>
    <mergeCell ref="P43:Q43"/>
    <mergeCell ref="P44:Q44"/>
    <mergeCell ref="P35:Q35"/>
    <mergeCell ref="P36:Q36"/>
    <mergeCell ref="P37:Q37"/>
    <mergeCell ref="P38:Q38"/>
    <mergeCell ref="P39:Q39"/>
    <mergeCell ref="P30:Q30"/>
    <mergeCell ref="E26:O26"/>
    <mergeCell ref="E27:O27"/>
    <mergeCell ref="E28:O28"/>
    <mergeCell ref="E29:O29"/>
    <mergeCell ref="B16:O16"/>
    <mergeCell ref="B17:D31"/>
    <mergeCell ref="E30:O30"/>
    <mergeCell ref="E31:O31"/>
    <mergeCell ref="E21:O21"/>
    <mergeCell ref="E22:O22"/>
    <mergeCell ref="E23:O23"/>
    <mergeCell ref="E24:O24"/>
    <mergeCell ref="E25:O25"/>
    <mergeCell ref="E17:O17"/>
    <mergeCell ref="E18:O18"/>
    <mergeCell ref="E19:O19"/>
    <mergeCell ref="B54:O54"/>
    <mergeCell ref="B47:D53"/>
    <mergeCell ref="B32:D37"/>
    <mergeCell ref="E32:O32"/>
    <mergeCell ref="E33:O33"/>
    <mergeCell ref="E34:O34"/>
    <mergeCell ref="E35:O35"/>
    <mergeCell ref="E36:O36"/>
    <mergeCell ref="E37:O37"/>
    <mergeCell ref="B43:D46"/>
    <mergeCell ref="E43:O43"/>
    <mergeCell ref="E44:O44"/>
    <mergeCell ref="E45:O45"/>
    <mergeCell ref="E46:O46"/>
    <mergeCell ref="E47:O47"/>
    <mergeCell ref="E48:O48"/>
  </mergeCells>
  <pageMargins left="0.7" right="0.7" top="0.75" bottom="0.75" header="0.3" footer="0.3"/>
  <pageSetup scale="65"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88"/>
  <sheetViews>
    <sheetView showGridLines="0" zoomScale="69" zoomScaleNormal="69" workbookViewId="0">
      <selection activeCell="N1" sqref="N1:S4"/>
    </sheetView>
  </sheetViews>
  <sheetFormatPr baseColWidth="10" defaultColWidth="0" defaultRowHeight="15" customHeight="1" zeroHeight="1"/>
  <cols>
    <col min="1" max="1" width="11.5703125" style="1" customWidth="1"/>
    <col min="2" max="2" width="10.42578125" style="1" customWidth="1"/>
    <col min="3" max="3" width="11.7109375" style="1" customWidth="1"/>
    <col min="4" max="4" width="9.7109375" style="1" customWidth="1"/>
    <col min="5" max="5" width="9.5703125" style="1" customWidth="1"/>
    <col min="6" max="6" width="9" style="1" customWidth="1"/>
    <col min="7" max="7" width="10.7109375" style="1" customWidth="1"/>
    <col min="8" max="8" width="9.28515625" style="1" customWidth="1"/>
    <col min="9" max="9" width="9.5703125" style="1" customWidth="1"/>
    <col min="10" max="10" width="9.85546875" style="1" customWidth="1"/>
    <col min="11" max="11" width="10.28515625" style="1" customWidth="1"/>
    <col min="12" max="12" width="8.28515625" style="1" customWidth="1"/>
    <col min="13" max="13" width="10" style="1" customWidth="1"/>
    <col min="14" max="14" width="9.5703125" style="1" customWidth="1"/>
    <col min="15" max="15" width="7.7109375" style="1" customWidth="1"/>
    <col min="16" max="16" width="10.7109375" style="1" customWidth="1"/>
    <col min="17" max="18" width="9.28515625" style="1" customWidth="1"/>
    <col min="19" max="19" width="10.42578125" style="1" customWidth="1"/>
    <col min="20" max="16384" width="11.5703125" style="1" hidden="1"/>
  </cols>
  <sheetData>
    <row r="1" spans="1:19" ht="16.149999999999999" customHeight="1">
      <c r="A1" s="195" t="s">
        <v>0</v>
      </c>
      <c r="B1" s="195"/>
      <c r="C1" s="195"/>
      <c r="D1" s="11"/>
      <c r="E1" s="201" t="s">
        <v>334</v>
      </c>
      <c r="F1" s="201"/>
      <c r="G1" s="201"/>
      <c r="H1" s="201"/>
      <c r="I1" s="201"/>
      <c r="J1" s="201"/>
      <c r="K1" s="201"/>
      <c r="L1" s="201"/>
      <c r="M1" s="201"/>
      <c r="N1" s="200" t="s">
        <v>338</v>
      </c>
      <c r="O1" s="200"/>
      <c r="P1" s="200"/>
      <c r="Q1" s="200"/>
      <c r="R1" s="200"/>
      <c r="S1" s="200"/>
    </row>
    <row r="2" spans="1:19" ht="16.149999999999999" customHeight="1">
      <c r="A2" s="195"/>
      <c r="B2" s="195"/>
      <c r="C2" s="195"/>
      <c r="D2" s="11"/>
      <c r="E2" s="201"/>
      <c r="F2" s="201"/>
      <c r="G2" s="201"/>
      <c r="H2" s="201"/>
      <c r="I2" s="201"/>
      <c r="J2" s="201"/>
      <c r="K2" s="201"/>
      <c r="L2" s="201"/>
      <c r="M2" s="201"/>
      <c r="N2" s="200"/>
      <c r="O2" s="200"/>
      <c r="P2" s="200"/>
      <c r="Q2" s="200"/>
      <c r="R2" s="200"/>
      <c r="S2" s="200"/>
    </row>
    <row r="3" spans="1:19" ht="16.149999999999999" customHeight="1">
      <c r="A3" s="195"/>
      <c r="B3" s="195"/>
      <c r="C3" s="195"/>
      <c r="D3" s="11"/>
      <c r="E3" s="201"/>
      <c r="F3" s="201"/>
      <c r="G3" s="201"/>
      <c r="H3" s="201"/>
      <c r="I3" s="201"/>
      <c r="J3" s="201"/>
      <c r="K3" s="201"/>
      <c r="L3" s="201"/>
      <c r="M3" s="201"/>
      <c r="N3" s="200"/>
      <c r="O3" s="200"/>
      <c r="P3" s="200"/>
      <c r="Q3" s="200"/>
      <c r="R3" s="200"/>
      <c r="S3" s="200"/>
    </row>
    <row r="4" spans="1:19" ht="16.149999999999999" customHeight="1">
      <c r="A4" s="2"/>
      <c r="B4" s="2"/>
      <c r="C4" s="2"/>
      <c r="D4" s="2"/>
      <c r="E4" s="588"/>
      <c r="F4" s="588"/>
      <c r="G4" s="588"/>
      <c r="H4" s="588"/>
      <c r="I4" s="588"/>
      <c r="J4" s="588"/>
      <c r="K4" s="588"/>
      <c r="L4" s="588"/>
      <c r="M4" s="588"/>
      <c r="N4" s="200"/>
      <c r="O4" s="200"/>
      <c r="P4" s="200"/>
      <c r="Q4" s="200"/>
      <c r="R4" s="200"/>
      <c r="S4" s="200"/>
    </row>
    <row r="5" spans="1:19" s="196" customFormat="1" ht="23.45" customHeight="1">
      <c r="A5" s="3" t="s">
        <v>1</v>
      </c>
      <c r="B5" s="4"/>
      <c r="C5" s="9" t="s">
        <v>2</v>
      </c>
      <c r="D5" s="9"/>
      <c r="E5" s="9"/>
      <c r="F5" s="9"/>
      <c r="G5" s="9"/>
      <c r="H5" s="4"/>
      <c r="I5" s="4"/>
      <c r="J5" s="4"/>
      <c r="K5" s="4"/>
      <c r="L5" s="196" t="s">
        <v>4</v>
      </c>
    </row>
    <row r="6" spans="1:19" ht="26.45" customHeight="1">
      <c r="A6" s="3" t="s">
        <v>3</v>
      </c>
      <c r="B6" s="4"/>
      <c r="C6" s="4"/>
      <c r="D6" s="4"/>
      <c r="E6" s="4"/>
      <c r="F6" s="4"/>
      <c r="G6" s="9"/>
      <c r="H6" s="9"/>
      <c r="I6" s="9"/>
      <c r="J6" s="9"/>
      <c r="K6" s="9"/>
      <c r="L6" s="9"/>
      <c r="M6" s="9"/>
      <c r="N6" s="9"/>
      <c r="O6" s="9"/>
      <c r="P6" s="9"/>
      <c r="Q6" s="10"/>
      <c r="R6" s="5"/>
      <c r="S6" s="5"/>
    </row>
    <row r="7" spans="1:19">
      <c r="A7" s="3"/>
      <c r="B7" s="4"/>
      <c r="C7" s="4"/>
      <c r="D7" s="4"/>
      <c r="E7" s="4"/>
      <c r="F7" s="4"/>
      <c r="G7" s="4"/>
      <c r="H7" s="4"/>
      <c r="I7" s="4"/>
      <c r="J7" s="4"/>
      <c r="K7" s="4"/>
      <c r="L7" s="4"/>
      <c r="M7" s="4"/>
      <c r="N7" s="4"/>
      <c r="O7" s="4"/>
      <c r="P7" s="4"/>
      <c r="Q7" s="12"/>
      <c r="R7" s="5"/>
      <c r="S7" s="5"/>
    </row>
    <row r="8" spans="1:19"/>
    <row r="9" spans="1:19" ht="19.350000000000001" customHeight="1" thickBot="1">
      <c r="B9" s="703" t="s">
        <v>293</v>
      </c>
      <c r="C9" s="703"/>
      <c r="D9" s="703"/>
      <c r="E9" s="703"/>
      <c r="F9" s="703"/>
      <c r="G9" s="703"/>
      <c r="H9" s="703"/>
      <c r="I9" s="703"/>
      <c r="J9" s="703"/>
      <c r="K9" s="703"/>
      <c r="L9" s="703"/>
      <c r="M9" s="703"/>
      <c r="N9" s="703"/>
      <c r="O9" s="703"/>
      <c r="P9" s="703"/>
      <c r="Q9" s="703"/>
      <c r="R9" s="703"/>
    </row>
    <row r="10" spans="1:19" ht="19.350000000000001" customHeight="1">
      <c r="B10" s="704" t="s">
        <v>295</v>
      </c>
      <c r="C10" s="704"/>
      <c r="D10" s="704"/>
      <c r="E10" s="704"/>
      <c r="F10" s="704"/>
      <c r="G10" s="704"/>
      <c r="H10" s="704"/>
      <c r="I10" s="704"/>
      <c r="J10" s="704"/>
      <c r="K10" s="704"/>
      <c r="L10" s="704"/>
      <c r="M10" s="704"/>
      <c r="N10" s="704"/>
      <c r="O10" s="704"/>
      <c r="P10" s="704"/>
      <c r="Q10" s="704"/>
      <c r="R10" s="704"/>
    </row>
    <row r="11" spans="1:19" ht="19.350000000000001" customHeight="1">
      <c r="B11" s="709" t="s">
        <v>294</v>
      </c>
      <c r="C11" s="709"/>
      <c r="D11" s="709"/>
      <c r="E11" s="709"/>
      <c r="F11" s="709"/>
      <c r="G11" s="709"/>
      <c r="H11" s="709"/>
      <c r="I11" s="709"/>
      <c r="J11" s="709"/>
      <c r="K11" s="709"/>
      <c r="L11" s="709"/>
      <c r="M11" s="709"/>
      <c r="N11" s="709"/>
      <c r="O11" s="709"/>
      <c r="P11" s="709"/>
      <c r="Q11" s="709"/>
      <c r="R11" s="709"/>
    </row>
    <row r="12" spans="1:19" s="161" customFormat="1" ht="19.350000000000001" customHeight="1">
      <c r="B12" s="709"/>
      <c r="C12" s="709"/>
      <c r="D12" s="709"/>
      <c r="E12" s="709"/>
      <c r="F12" s="709"/>
      <c r="G12" s="709"/>
      <c r="H12" s="709"/>
      <c r="I12" s="709"/>
      <c r="J12" s="709"/>
      <c r="K12" s="709"/>
      <c r="L12" s="709"/>
      <c r="M12" s="709"/>
      <c r="N12" s="709"/>
      <c r="O12" s="709"/>
      <c r="P12" s="709"/>
      <c r="Q12" s="709"/>
      <c r="R12" s="709"/>
    </row>
    <row r="13" spans="1:19" ht="19.350000000000001" customHeight="1">
      <c r="B13" s="198" t="s">
        <v>121</v>
      </c>
      <c r="C13" s="198"/>
      <c r="D13" s="198"/>
      <c r="E13" s="198"/>
      <c r="F13" s="198"/>
      <c r="G13" s="198"/>
      <c r="H13" s="198"/>
      <c r="I13" s="198"/>
      <c r="J13" s="198"/>
      <c r="K13" s="198"/>
      <c r="L13" s="198"/>
      <c r="M13" s="198"/>
      <c r="N13" s="198"/>
      <c r="O13" s="198"/>
      <c r="P13" s="198"/>
      <c r="Q13" s="198"/>
      <c r="R13" s="198"/>
    </row>
    <row r="14" spans="1:19" ht="15.75" thickBot="1">
      <c r="B14" s="708"/>
      <c r="C14" s="708"/>
      <c r="D14" s="708"/>
      <c r="E14" s="708"/>
      <c r="F14" s="708"/>
      <c r="G14" s="708"/>
      <c r="H14" s="708"/>
      <c r="I14" s="708"/>
      <c r="J14" s="708"/>
      <c r="K14" s="708"/>
    </row>
    <row r="15" spans="1:19" s="161" customFormat="1" ht="39.950000000000003" customHeight="1" thickBot="1">
      <c r="A15" s="20"/>
      <c r="B15" s="20"/>
      <c r="D15" s="287" t="s">
        <v>122</v>
      </c>
      <c r="E15" s="239"/>
      <c r="F15" s="239"/>
      <c r="G15" s="239"/>
      <c r="H15" s="239"/>
      <c r="I15" s="239"/>
      <c r="J15" s="239"/>
      <c r="K15" s="239"/>
      <c r="L15" s="264"/>
      <c r="M15" s="380" t="s">
        <v>109</v>
      </c>
      <c r="N15" s="651"/>
      <c r="O15" s="380" t="s">
        <v>28</v>
      </c>
      <c r="P15" s="379"/>
      <c r="Q15" s="112"/>
    </row>
    <row r="16" spans="1:19" s="161" customFormat="1" ht="50.25" customHeight="1">
      <c r="A16" s="66"/>
      <c r="B16" s="66"/>
      <c r="D16" s="385" t="s">
        <v>298</v>
      </c>
      <c r="E16" s="386"/>
      <c r="F16" s="386"/>
      <c r="G16" s="386"/>
      <c r="H16" s="386"/>
      <c r="I16" s="386"/>
      <c r="J16" s="386"/>
      <c r="K16" s="386"/>
      <c r="L16" s="387"/>
      <c r="M16" s="381">
        <v>1</v>
      </c>
      <c r="N16" s="382"/>
      <c r="O16" s="372">
        <f>IF(M16=0,0,SUM(M16:N18))</f>
        <v>4</v>
      </c>
      <c r="P16" s="373"/>
      <c r="Q16" s="179"/>
    </row>
    <row r="17" spans="1:25" s="161" customFormat="1" ht="50.25" customHeight="1" thickBot="1">
      <c r="A17" s="66"/>
      <c r="B17" s="66"/>
      <c r="D17" s="232" t="s">
        <v>299</v>
      </c>
      <c r="E17" s="233"/>
      <c r="F17" s="233"/>
      <c r="G17" s="233"/>
      <c r="H17" s="233"/>
      <c r="I17" s="233"/>
      <c r="J17" s="233"/>
      <c r="K17" s="233"/>
      <c r="L17" s="369"/>
      <c r="M17" s="234">
        <f>K33</f>
        <v>2</v>
      </c>
      <c r="N17" s="235"/>
      <c r="O17" s="374"/>
      <c r="P17" s="375"/>
      <c r="Q17" s="179"/>
    </row>
    <row r="18" spans="1:25" s="161" customFormat="1" ht="50.25" customHeight="1" thickBot="1">
      <c r="D18" s="220" t="s">
        <v>300</v>
      </c>
      <c r="E18" s="221"/>
      <c r="F18" s="221"/>
      <c r="G18" s="221"/>
      <c r="H18" s="221"/>
      <c r="I18" s="221"/>
      <c r="J18" s="221"/>
      <c r="K18" s="221"/>
      <c r="L18" s="388"/>
      <c r="M18" s="710">
        <v>1</v>
      </c>
      <c r="N18" s="711"/>
      <c r="O18" s="376"/>
      <c r="P18" s="377"/>
      <c r="Q18" s="178">
        <f>M16+M18+N32</f>
        <v>5</v>
      </c>
    </row>
    <row r="19" spans="1:25" s="161" customFormat="1" ht="15.75" thickBot="1"/>
    <row r="20" spans="1:25" s="161" customFormat="1" ht="23.25" customHeight="1" thickBot="1">
      <c r="D20" s="389" t="s">
        <v>297</v>
      </c>
      <c r="E20" s="390"/>
      <c r="F20" s="390"/>
      <c r="G20" s="390"/>
      <c r="H20" s="390"/>
      <c r="I20" s="390"/>
      <c r="J20" s="390"/>
      <c r="K20" s="390"/>
      <c r="L20" s="390"/>
      <c r="M20" s="390"/>
      <c r="N20" s="390"/>
      <c r="O20" s="390"/>
      <c r="P20" s="391"/>
    </row>
    <row r="21" spans="1:25" s="161" customFormat="1" ht="15.75" thickBot="1"/>
    <row r="22" spans="1:25" s="161" customFormat="1" ht="30.75" customHeight="1" thickBot="1">
      <c r="G22" s="397" t="s">
        <v>301</v>
      </c>
      <c r="H22" s="398"/>
      <c r="I22" s="395" t="s">
        <v>302</v>
      </c>
      <c r="J22" s="396"/>
      <c r="K22" s="392" t="s">
        <v>47</v>
      </c>
      <c r="L22" s="393"/>
      <c r="M22" s="394"/>
      <c r="Q22" s="671"/>
      <c r="R22" s="671"/>
      <c r="S22" s="671"/>
      <c r="T22" s="671"/>
      <c r="U22" s="671"/>
      <c r="V22" s="671"/>
      <c r="W22" s="671"/>
      <c r="X22" s="671"/>
      <c r="Y22" s="671"/>
    </row>
    <row r="23" spans="1:25" s="161" customFormat="1" ht="30.75" customHeight="1">
      <c r="G23" s="399">
        <v>1</v>
      </c>
      <c r="H23" s="400"/>
      <c r="I23" s="405">
        <v>1</v>
      </c>
      <c r="J23" s="406"/>
      <c r="K23" s="341">
        <f>IF(G23="NA","NA",IF(G23=0,0,IF(I23=0,0,1)))</f>
        <v>1</v>
      </c>
      <c r="L23" s="342"/>
      <c r="M23" s="343"/>
      <c r="N23" s="137"/>
    </row>
    <row r="24" spans="1:25" s="161" customFormat="1" ht="30.75" customHeight="1">
      <c r="G24" s="344">
        <v>1</v>
      </c>
      <c r="H24" s="345"/>
      <c r="I24" s="346">
        <v>0</v>
      </c>
      <c r="J24" s="407"/>
      <c r="K24" s="341">
        <f t="shared" ref="K24:K32" si="0">IF(G24="NA","NA",IF(G24=0,0,IF(I24=0,0,1)))</f>
        <v>0</v>
      </c>
      <c r="L24" s="342"/>
      <c r="M24" s="343"/>
      <c r="N24" s="137"/>
    </row>
    <row r="25" spans="1:25" s="161" customFormat="1" ht="30.75" customHeight="1">
      <c r="G25" s="403">
        <v>1</v>
      </c>
      <c r="H25" s="404"/>
      <c r="I25" s="408">
        <v>1</v>
      </c>
      <c r="J25" s="409"/>
      <c r="K25" s="341">
        <f t="shared" si="0"/>
        <v>1</v>
      </c>
      <c r="L25" s="342"/>
      <c r="M25" s="343"/>
      <c r="N25" s="137"/>
    </row>
    <row r="26" spans="1:25" s="161" customFormat="1" ht="30.75" customHeight="1">
      <c r="G26" s="344" t="s">
        <v>17</v>
      </c>
      <c r="H26" s="345"/>
      <c r="I26" s="346"/>
      <c r="J26" s="347"/>
      <c r="K26" s="341" t="str">
        <f t="shared" si="0"/>
        <v>NA</v>
      </c>
      <c r="L26" s="342"/>
      <c r="M26" s="343"/>
      <c r="N26" s="137"/>
    </row>
    <row r="27" spans="1:25" s="161" customFormat="1" ht="30.75" customHeight="1">
      <c r="G27" s="344" t="s">
        <v>17</v>
      </c>
      <c r="H27" s="345"/>
      <c r="I27" s="346"/>
      <c r="J27" s="347"/>
      <c r="K27" s="341" t="str">
        <f t="shared" si="0"/>
        <v>NA</v>
      </c>
      <c r="L27" s="342"/>
      <c r="M27" s="343"/>
      <c r="N27" s="137"/>
    </row>
    <row r="28" spans="1:25" s="161" customFormat="1" ht="30.75" customHeight="1">
      <c r="G28" s="344" t="s">
        <v>17</v>
      </c>
      <c r="H28" s="345"/>
      <c r="I28" s="346"/>
      <c r="J28" s="347"/>
      <c r="K28" s="341" t="str">
        <f t="shared" si="0"/>
        <v>NA</v>
      </c>
      <c r="L28" s="342"/>
      <c r="M28" s="343"/>
      <c r="N28" s="137"/>
    </row>
    <row r="29" spans="1:25" s="161" customFormat="1" ht="30.75" customHeight="1">
      <c r="G29" s="344" t="s">
        <v>17</v>
      </c>
      <c r="H29" s="345"/>
      <c r="I29" s="346"/>
      <c r="J29" s="347"/>
      <c r="K29" s="341" t="str">
        <f t="shared" si="0"/>
        <v>NA</v>
      </c>
      <c r="L29" s="342"/>
      <c r="M29" s="343"/>
      <c r="N29" s="137"/>
    </row>
    <row r="30" spans="1:25" s="161" customFormat="1" ht="30.75" customHeight="1">
      <c r="G30" s="344" t="s">
        <v>17</v>
      </c>
      <c r="H30" s="345"/>
      <c r="I30" s="346"/>
      <c r="J30" s="347"/>
      <c r="K30" s="341" t="str">
        <f t="shared" si="0"/>
        <v>NA</v>
      </c>
      <c r="L30" s="342"/>
      <c r="M30" s="343"/>
      <c r="N30" s="137"/>
    </row>
    <row r="31" spans="1:25" s="161" customFormat="1" ht="30.75" customHeight="1">
      <c r="G31" s="344" t="s">
        <v>17</v>
      </c>
      <c r="H31" s="345"/>
      <c r="I31" s="346"/>
      <c r="J31" s="407"/>
      <c r="K31" s="341" t="str">
        <f t="shared" si="0"/>
        <v>NA</v>
      </c>
      <c r="L31" s="342"/>
      <c r="M31" s="343"/>
      <c r="N31" s="137"/>
    </row>
    <row r="32" spans="1:25" s="161" customFormat="1" ht="30.75" customHeight="1" thickBot="1">
      <c r="G32" s="403" t="s">
        <v>17</v>
      </c>
      <c r="H32" s="404"/>
      <c r="I32" s="408"/>
      <c r="J32" s="409"/>
      <c r="K32" s="341" t="str">
        <f t="shared" si="0"/>
        <v>NA</v>
      </c>
      <c r="L32" s="342"/>
      <c r="M32" s="343"/>
      <c r="N32" s="166">
        <f>COUNTIF(K23:M32,"&gt;=0")</f>
        <v>3</v>
      </c>
    </row>
    <row r="33" spans="2:18" s="161" customFormat="1" ht="30.75" customHeight="1" thickBot="1">
      <c r="G33" s="401" t="s">
        <v>49</v>
      </c>
      <c r="H33" s="402"/>
      <c r="I33" s="402"/>
      <c r="J33" s="402"/>
      <c r="K33" s="244">
        <f>SUM(K23:M32)</f>
        <v>2</v>
      </c>
      <c r="L33" s="245"/>
      <c r="M33" s="246"/>
      <c r="N33" s="137"/>
    </row>
    <row r="34" spans="2:18">
      <c r="B34" s="159"/>
      <c r="C34" s="159"/>
      <c r="D34" s="159"/>
      <c r="E34" s="159"/>
      <c r="F34" s="159"/>
      <c r="G34" s="159"/>
      <c r="H34" s="159"/>
      <c r="I34" s="159"/>
      <c r="J34" s="159"/>
      <c r="K34" s="159"/>
    </row>
    <row r="35" spans="2:18" ht="19.350000000000001" customHeight="1" thickBot="1">
      <c r="B35" s="703" t="s">
        <v>309</v>
      </c>
      <c r="C35" s="703"/>
      <c r="D35" s="703"/>
      <c r="E35" s="703"/>
      <c r="F35" s="703"/>
      <c r="G35" s="703"/>
      <c r="H35" s="703"/>
      <c r="I35" s="703"/>
      <c r="J35" s="703"/>
      <c r="K35" s="703"/>
      <c r="L35" s="703"/>
      <c r="M35" s="703"/>
      <c r="N35" s="703"/>
      <c r="O35" s="703"/>
      <c r="P35" s="703"/>
      <c r="Q35" s="703"/>
      <c r="R35" s="703"/>
    </row>
    <row r="36" spans="2:18" ht="52.5" customHeight="1">
      <c r="B36" s="704" t="s">
        <v>310</v>
      </c>
      <c r="C36" s="704"/>
      <c r="D36" s="704"/>
      <c r="E36" s="704"/>
      <c r="F36" s="704"/>
      <c r="G36" s="704"/>
      <c r="H36" s="704"/>
      <c r="I36" s="704"/>
      <c r="J36" s="704"/>
      <c r="K36" s="704"/>
      <c r="L36" s="704"/>
      <c r="M36" s="704"/>
      <c r="N36" s="704"/>
      <c r="O36" s="704"/>
      <c r="P36" s="704"/>
      <c r="Q36" s="704"/>
      <c r="R36" s="704"/>
    </row>
    <row r="37" spans="2:18" ht="19.350000000000001" customHeight="1">
      <c r="B37" s="198" t="s">
        <v>121</v>
      </c>
      <c r="C37" s="198"/>
      <c r="D37" s="198"/>
      <c r="E37" s="198"/>
      <c r="F37" s="198"/>
      <c r="G37" s="198"/>
      <c r="H37" s="198"/>
      <c r="I37" s="198"/>
      <c r="J37" s="198"/>
      <c r="K37" s="198"/>
      <c r="L37" s="198"/>
      <c r="M37" s="198"/>
      <c r="N37" s="198"/>
      <c r="O37" s="198"/>
      <c r="P37" s="198"/>
      <c r="Q37" s="198"/>
      <c r="R37" s="198"/>
    </row>
    <row r="38" spans="2:18" ht="15" customHeight="1" thickBot="1">
      <c r="B38" s="702"/>
      <c r="C38" s="702"/>
      <c r="D38" s="702"/>
      <c r="E38" s="702"/>
      <c r="F38" s="702"/>
      <c r="G38" s="702"/>
      <c r="H38" s="702"/>
      <c r="I38" s="702"/>
      <c r="J38" s="702"/>
      <c r="K38" s="702"/>
    </row>
    <row r="39" spans="2:18" ht="39.950000000000003" customHeight="1" thickBot="1">
      <c r="B39" s="161"/>
      <c r="C39" s="705" t="s">
        <v>189</v>
      </c>
      <c r="D39" s="706"/>
      <c r="E39" s="706"/>
      <c r="F39" s="706"/>
      <c r="G39" s="706"/>
      <c r="H39" s="706"/>
      <c r="I39" s="706"/>
      <c r="J39" s="706"/>
      <c r="K39" s="706"/>
      <c r="L39" s="706"/>
      <c r="M39" s="706"/>
      <c r="N39" s="707"/>
      <c r="O39" s="380" t="s">
        <v>109</v>
      </c>
      <c r="P39" s="379"/>
    </row>
    <row r="40" spans="2:18" ht="30" customHeight="1">
      <c r="B40" s="161"/>
      <c r="C40" s="593" t="s">
        <v>275</v>
      </c>
      <c r="D40" s="594"/>
      <c r="E40" s="644"/>
      <c r="F40" s="652" t="s">
        <v>276</v>
      </c>
      <c r="G40" s="653"/>
      <c r="H40" s="653"/>
      <c r="I40" s="653"/>
      <c r="J40" s="653"/>
      <c r="K40" s="653"/>
      <c r="L40" s="653"/>
      <c r="M40" s="653"/>
      <c r="N40" s="654"/>
      <c r="O40" s="675">
        <v>0</v>
      </c>
      <c r="P40" s="676"/>
    </row>
    <row r="41" spans="2:18" ht="30" customHeight="1">
      <c r="B41" s="161"/>
      <c r="C41" s="596"/>
      <c r="D41" s="597"/>
      <c r="E41" s="645"/>
      <c r="F41" s="639" t="s">
        <v>277</v>
      </c>
      <c r="G41" s="637"/>
      <c r="H41" s="637"/>
      <c r="I41" s="637"/>
      <c r="J41" s="637"/>
      <c r="K41" s="637"/>
      <c r="L41" s="637"/>
      <c r="M41" s="637"/>
      <c r="N41" s="640"/>
      <c r="O41" s="655">
        <v>0</v>
      </c>
      <c r="P41" s="656"/>
    </row>
    <row r="42" spans="2:18" ht="30" customHeight="1">
      <c r="B42" s="161"/>
      <c r="C42" s="596"/>
      <c r="D42" s="597"/>
      <c r="E42" s="645"/>
      <c r="F42" s="639" t="s">
        <v>311</v>
      </c>
      <c r="G42" s="637"/>
      <c r="H42" s="637"/>
      <c r="I42" s="637"/>
      <c r="J42" s="637"/>
      <c r="K42" s="637"/>
      <c r="L42" s="637"/>
      <c r="M42" s="637"/>
      <c r="N42" s="640"/>
      <c r="O42" s="655">
        <v>1</v>
      </c>
      <c r="P42" s="656"/>
    </row>
    <row r="43" spans="2:18" ht="30" customHeight="1">
      <c r="B43" s="161"/>
      <c r="C43" s="596"/>
      <c r="D43" s="597"/>
      <c r="E43" s="645"/>
      <c r="F43" s="639" t="s">
        <v>278</v>
      </c>
      <c r="G43" s="637"/>
      <c r="H43" s="637"/>
      <c r="I43" s="637"/>
      <c r="J43" s="637"/>
      <c r="K43" s="637"/>
      <c r="L43" s="637"/>
      <c r="M43" s="637"/>
      <c r="N43" s="640"/>
      <c r="O43" s="655">
        <v>1</v>
      </c>
      <c r="P43" s="656"/>
    </row>
    <row r="44" spans="2:18" ht="30" customHeight="1">
      <c r="B44" s="161"/>
      <c r="C44" s="596"/>
      <c r="D44" s="597"/>
      <c r="E44" s="645"/>
      <c r="F44" s="639" t="s">
        <v>279</v>
      </c>
      <c r="G44" s="637"/>
      <c r="H44" s="637"/>
      <c r="I44" s="637"/>
      <c r="J44" s="637"/>
      <c r="K44" s="637"/>
      <c r="L44" s="637"/>
      <c r="M44" s="637"/>
      <c r="N44" s="640"/>
      <c r="O44" s="655">
        <v>1</v>
      </c>
      <c r="P44" s="656"/>
    </row>
    <row r="45" spans="2:18" ht="30" customHeight="1">
      <c r="B45" s="161"/>
      <c r="C45" s="596"/>
      <c r="D45" s="597"/>
      <c r="E45" s="645"/>
      <c r="F45" s="639" t="s">
        <v>280</v>
      </c>
      <c r="G45" s="637"/>
      <c r="H45" s="637"/>
      <c r="I45" s="637"/>
      <c r="J45" s="637"/>
      <c r="K45" s="637"/>
      <c r="L45" s="637"/>
      <c r="M45" s="637"/>
      <c r="N45" s="640"/>
      <c r="O45" s="655">
        <v>1</v>
      </c>
      <c r="P45" s="656"/>
    </row>
    <row r="46" spans="2:18" ht="30" customHeight="1" thickBot="1">
      <c r="B46" s="161"/>
      <c r="C46" s="596"/>
      <c r="D46" s="597"/>
      <c r="E46" s="645"/>
      <c r="F46" s="647" t="s">
        <v>281</v>
      </c>
      <c r="G46" s="648"/>
      <c r="H46" s="648"/>
      <c r="I46" s="648"/>
      <c r="J46" s="648"/>
      <c r="K46" s="648"/>
      <c r="L46" s="648"/>
      <c r="M46" s="648"/>
      <c r="N46" s="649"/>
      <c r="O46" s="661">
        <v>0</v>
      </c>
      <c r="P46" s="662"/>
    </row>
    <row r="47" spans="2:18" ht="30" customHeight="1" thickBot="1">
      <c r="B47" s="161"/>
      <c r="C47" s="599"/>
      <c r="D47" s="600"/>
      <c r="E47" s="646"/>
      <c r="F47" s="697" t="s">
        <v>49</v>
      </c>
      <c r="G47" s="698"/>
      <c r="H47" s="698"/>
      <c r="I47" s="698"/>
      <c r="J47" s="698"/>
      <c r="K47" s="698"/>
      <c r="L47" s="698"/>
      <c r="M47" s="698"/>
      <c r="N47" s="699"/>
      <c r="O47" s="663">
        <f>SUM(O40:O46)</f>
        <v>4</v>
      </c>
      <c r="P47" s="664"/>
    </row>
    <row r="48" spans="2:18" ht="30" customHeight="1">
      <c r="B48" s="161"/>
      <c r="C48" s="688" t="s">
        <v>282</v>
      </c>
      <c r="D48" s="689"/>
      <c r="E48" s="690"/>
      <c r="F48" s="652" t="s">
        <v>283</v>
      </c>
      <c r="G48" s="653"/>
      <c r="H48" s="653"/>
      <c r="I48" s="653"/>
      <c r="J48" s="653"/>
      <c r="K48" s="653"/>
      <c r="L48" s="653"/>
      <c r="M48" s="653"/>
      <c r="N48" s="654"/>
      <c r="O48" s="675">
        <v>1</v>
      </c>
      <c r="P48" s="676"/>
    </row>
    <row r="49" spans="2:16" ht="30" customHeight="1">
      <c r="B49" s="161"/>
      <c r="C49" s="691"/>
      <c r="D49" s="692"/>
      <c r="E49" s="693"/>
      <c r="F49" s="639" t="s">
        <v>284</v>
      </c>
      <c r="G49" s="637"/>
      <c r="H49" s="637"/>
      <c r="I49" s="637"/>
      <c r="J49" s="637"/>
      <c r="K49" s="637"/>
      <c r="L49" s="637"/>
      <c r="M49" s="637"/>
      <c r="N49" s="640"/>
      <c r="O49" s="655">
        <v>1</v>
      </c>
      <c r="P49" s="656"/>
    </row>
    <row r="50" spans="2:16" ht="30" customHeight="1">
      <c r="B50" s="161"/>
      <c r="C50" s="691"/>
      <c r="D50" s="692"/>
      <c r="E50" s="693"/>
      <c r="F50" s="639" t="s">
        <v>285</v>
      </c>
      <c r="G50" s="637"/>
      <c r="H50" s="637"/>
      <c r="I50" s="637"/>
      <c r="J50" s="637"/>
      <c r="K50" s="637"/>
      <c r="L50" s="637"/>
      <c r="M50" s="637"/>
      <c r="N50" s="640"/>
      <c r="O50" s="655">
        <v>0</v>
      </c>
      <c r="P50" s="656"/>
    </row>
    <row r="51" spans="2:16" ht="30" customHeight="1" thickBot="1">
      <c r="B51" s="161"/>
      <c r="C51" s="691"/>
      <c r="D51" s="692"/>
      <c r="E51" s="693"/>
      <c r="F51" s="647" t="s">
        <v>286</v>
      </c>
      <c r="G51" s="648"/>
      <c r="H51" s="648"/>
      <c r="I51" s="648"/>
      <c r="J51" s="648"/>
      <c r="K51" s="648"/>
      <c r="L51" s="648"/>
      <c r="M51" s="648"/>
      <c r="N51" s="649"/>
      <c r="O51" s="661">
        <v>1</v>
      </c>
      <c r="P51" s="662"/>
    </row>
    <row r="52" spans="2:16" ht="30" customHeight="1" thickBot="1">
      <c r="B52" s="161"/>
      <c r="C52" s="694"/>
      <c r="D52" s="695"/>
      <c r="E52" s="696"/>
      <c r="F52" s="296" t="s">
        <v>49</v>
      </c>
      <c r="G52" s="700"/>
      <c r="H52" s="700"/>
      <c r="I52" s="700"/>
      <c r="J52" s="700"/>
      <c r="K52" s="700"/>
      <c r="L52" s="700"/>
      <c r="M52" s="700"/>
      <c r="N52" s="701"/>
      <c r="O52" s="663">
        <f>SUM(O48:O51)</f>
        <v>3</v>
      </c>
      <c r="P52" s="664"/>
    </row>
    <row r="53" spans="2:16"/>
    <row r="54" spans="2:16"/>
    <row r="55" spans="2:16"/>
    <row r="56" spans="2:16"/>
    <row r="57" spans="2:16"/>
    <row r="58" spans="2:16"/>
    <row r="59" spans="2:16"/>
    <row r="60" spans="2:16"/>
    <row r="61" spans="2:16"/>
    <row r="62" spans="2:16"/>
    <row r="63" spans="2:16"/>
    <row r="64" spans="2:16"/>
    <row r="65"/>
    <row r="66"/>
    <row r="67"/>
    <row r="68"/>
    <row r="69"/>
    <row r="70"/>
    <row r="71"/>
    <row r="72"/>
    <row r="73"/>
    <row r="74"/>
    <row r="75"/>
    <row r="76"/>
    <row r="77"/>
    <row r="78"/>
    <row r="79"/>
    <row r="80"/>
    <row r="81"/>
    <row r="82" ht="15" customHeight="1"/>
    <row r="83" ht="15" customHeight="1"/>
    <row r="84" ht="15" customHeight="1"/>
    <row r="85" ht="15" customHeight="1"/>
    <row r="86" ht="15" customHeight="1"/>
    <row r="87" ht="15" customHeight="1"/>
    <row r="88" ht="15" customHeight="1"/>
  </sheetData>
  <sheetProtection algorithmName="SHA-512" hashValue="PDQJ0YOQ+7ksU5aG+iZJklH/JspnfoytUvnuccPbahZCIFcyXexGmFV7sA6ipEzr6+SPNI9eufnGLN5NrS4znQ==" saltValue="ri5B4MnIv/uuL72K6zz8eg==" spinCount="100000" sheet="1" selectLockedCells="1"/>
  <mergeCells count="91">
    <mergeCell ref="A1:C3"/>
    <mergeCell ref="L5:XFD5"/>
    <mergeCell ref="B9:R9"/>
    <mergeCell ref="B10:R10"/>
    <mergeCell ref="N1:S4"/>
    <mergeCell ref="E1:M3"/>
    <mergeCell ref="E4:M4"/>
    <mergeCell ref="B14:K14"/>
    <mergeCell ref="G27:H27"/>
    <mergeCell ref="B11:R12"/>
    <mergeCell ref="B13:R13"/>
    <mergeCell ref="D15:L15"/>
    <mergeCell ref="M15:N15"/>
    <mergeCell ref="O15:P15"/>
    <mergeCell ref="D16:L16"/>
    <mergeCell ref="M16:N16"/>
    <mergeCell ref="O16:P18"/>
    <mergeCell ref="D17:L17"/>
    <mergeCell ref="M17:N17"/>
    <mergeCell ref="D18:L18"/>
    <mergeCell ref="M18:N18"/>
    <mergeCell ref="G22:H22"/>
    <mergeCell ref="I22:J22"/>
    <mergeCell ref="B38:K38"/>
    <mergeCell ref="B35:R35"/>
    <mergeCell ref="B36:R36"/>
    <mergeCell ref="B37:R37"/>
    <mergeCell ref="O39:P39"/>
    <mergeCell ref="C39:N39"/>
    <mergeCell ref="G31:H31"/>
    <mergeCell ref="I31:J31"/>
    <mergeCell ref="K31:M31"/>
    <mergeCell ref="I27:J27"/>
    <mergeCell ref="I28:J28"/>
    <mergeCell ref="I29:J29"/>
    <mergeCell ref="I30:J30"/>
    <mergeCell ref="K27:M27"/>
    <mergeCell ref="K28:M28"/>
    <mergeCell ref="K29:M29"/>
    <mergeCell ref="K30:M30"/>
    <mergeCell ref="G28:H28"/>
    <mergeCell ref="G29:H29"/>
    <mergeCell ref="G30:H30"/>
    <mergeCell ref="G32:H32"/>
    <mergeCell ref="I32:J32"/>
    <mergeCell ref="K32:M32"/>
    <mergeCell ref="G33:J33"/>
    <mergeCell ref="K33:M33"/>
    <mergeCell ref="Q22:Y22"/>
    <mergeCell ref="D20:P20"/>
    <mergeCell ref="G24:H24"/>
    <mergeCell ref="G25:H25"/>
    <mergeCell ref="G26:H26"/>
    <mergeCell ref="I24:J24"/>
    <mergeCell ref="I25:J25"/>
    <mergeCell ref="I26:J26"/>
    <mergeCell ref="K24:M24"/>
    <mergeCell ref="K25:M25"/>
    <mergeCell ref="K26:M26"/>
    <mergeCell ref="G23:H23"/>
    <mergeCell ref="I23:J23"/>
    <mergeCell ref="K23:M23"/>
    <mergeCell ref="K22:M22"/>
    <mergeCell ref="O40:P40"/>
    <mergeCell ref="O41:P41"/>
    <mergeCell ref="O42:P42"/>
    <mergeCell ref="O43:P43"/>
    <mergeCell ref="O44:P44"/>
    <mergeCell ref="F41:N41"/>
    <mergeCell ref="F42:N42"/>
    <mergeCell ref="F43:N43"/>
    <mergeCell ref="O50:P50"/>
    <mergeCell ref="O47:P47"/>
    <mergeCell ref="O48:P48"/>
    <mergeCell ref="O49:P49"/>
    <mergeCell ref="O51:P51"/>
    <mergeCell ref="O52:P52"/>
    <mergeCell ref="C40:E47"/>
    <mergeCell ref="C48:E52"/>
    <mergeCell ref="F44:N44"/>
    <mergeCell ref="F46:N46"/>
    <mergeCell ref="F45:N45"/>
    <mergeCell ref="F47:N47"/>
    <mergeCell ref="F48:N48"/>
    <mergeCell ref="F49:N49"/>
    <mergeCell ref="F50:N50"/>
    <mergeCell ref="F51:N51"/>
    <mergeCell ref="F52:N52"/>
    <mergeCell ref="O45:P45"/>
    <mergeCell ref="O46:P46"/>
    <mergeCell ref="F40:N40"/>
  </mergeCells>
  <pageMargins left="0.7" right="0.7" top="0.75" bottom="0.75" header="0.3" footer="0.3"/>
  <pageSetup scale="65"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4"/>
  <sheetViews>
    <sheetView showGridLines="0" zoomScale="69" zoomScaleNormal="69" workbookViewId="0">
      <selection activeCell="N1" sqref="N1:S4"/>
    </sheetView>
  </sheetViews>
  <sheetFormatPr baseColWidth="10" defaultColWidth="0" defaultRowHeight="0" customHeight="1" zeroHeight="1"/>
  <cols>
    <col min="1" max="1" width="11.5703125" style="1" customWidth="1"/>
    <col min="2" max="2" width="10.42578125" style="1" customWidth="1"/>
    <col min="3" max="3" width="11.7109375" style="1" customWidth="1"/>
    <col min="4" max="4" width="9.7109375" style="1" customWidth="1"/>
    <col min="5" max="5" width="9.5703125" style="1" customWidth="1"/>
    <col min="6" max="6" width="9" style="1" customWidth="1"/>
    <col min="7" max="7" width="10.7109375" style="1" customWidth="1"/>
    <col min="8" max="8" width="9.28515625" style="1" customWidth="1"/>
    <col min="9" max="9" width="9.5703125" style="1" customWidth="1"/>
    <col min="10" max="10" width="9.85546875" style="1" customWidth="1"/>
    <col min="11" max="11" width="10.28515625" style="1" customWidth="1"/>
    <col min="12" max="12" width="8.28515625" style="1" customWidth="1"/>
    <col min="13" max="13" width="10" style="1" customWidth="1"/>
    <col min="14" max="14" width="9.5703125" style="1" customWidth="1"/>
    <col min="15" max="15" width="7.7109375" style="1" customWidth="1"/>
    <col min="16" max="16" width="10.7109375" style="1" customWidth="1"/>
    <col min="17" max="18" width="9.28515625" style="1" customWidth="1"/>
    <col min="19" max="19" width="10.42578125" style="1" customWidth="1"/>
    <col min="20" max="16384" width="11.5703125" style="1" hidden="1"/>
  </cols>
  <sheetData>
    <row r="1" spans="1:19" ht="16.149999999999999" customHeight="1">
      <c r="A1" s="195" t="s">
        <v>0</v>
      </c>
      <c r="B1" s="195"/>
      <c r="C1" s="195"/>
      <c r="D1" s="11"/>
      <c r="E1" s="201" t="s">
        <v>334</v>
      </c>
      <c r="F1" s="201"/>
      <c r="G1" s="201"/>
      <c r="H1" s="201"/>
      <c r="I1" s="201"/>
      <c r="J1" s="201"/>
      <c r="K1" s="201"/>
      <c r="L1" s="201"/>
      <c r="M1" s="201"/>
      <c r="N1" s="200" t="s">
        <v>338</v>
      </c>
      <c r="O1" s="200"/>
      <c r="P1" s="200"/>
      <c r="Q1" s="200"/>
      <c r="R1" s="200"/>
      <c r="S1" s="200"/>
    </row>
    <row r="2" spans="1:19" ht="16.149999999999999" customHeight="1">
      <c r="A2" s="195"/>
      <c r="B2" s="195"/>
      <c r="C2" s="195"/>
      <c r="D2" s="11"/>
      <c r="E2" s="201"/>
      <c r="F2" s="201"/>
      <c r="G2" s="201"/>
      <c r="H2" s="201"/>
      <c r="I2" s="201"/>
      <c r="J2" s="201"/>
      <c r="K2" s="201"/>
      <c r="L2" s="201"/>
      <c r="M2" s="201"/>
      <c r="N2" s="200"/>
      <c r="O2" s="200"/>
      <c r="P2" s="200"/>
      <c r="Q2" s="200"/>
      <c r="R2" s="200"/>
      <c r="S2" s="200"/>
    </row>
    <row r="3" spans="1:19" ht="16.149999999999999" customHeight="1">
      <c r="A3" s="195"/>
      <c r="B3" s="195"/>
      <c r="C3" s="195"/>
      <c r="D3" s="11"/>
      <c r="E3" s="201"/>
      <c r="F3" s="201"/>
      <c r="G3" s="201"/>
      <c r="H3" s="201"/>
      <c r="I3" s="201"/>
      <c r="J3" s="201"/>
      <c r="K3" s="201"/>
      <c r="L3" s="201"/>
      <c r="M3" s="201"/>
      <c r="N3" s="200"/>
      <c r="O3" s="200"/>
      <c r="P3" s="200"/>
      <c r="Q3" s="200"/>
      <c r="R3" s="200"/>
      <c r="S3" s="200"/>
    </row>
    <row r="4" spans="1:19" ht="16.149999999999999" customHeight="1">
      <c r="A4" s="2"/>
      <c r="B4" s="2"/>
      <c r="C4" s="2"/>
      <c r="D4" s="2"/>
      <c r="E4" s="588"/>
      <c r="F4" s="588"/>
      <c r="G4" s="588"/>
      <c r="H4" s="588"/>
      <c r="I4" s="588"/>
      <c r="J4" s="588"/>
      <c r="K4" s="588"/>
      <c r="L4" s="588"/>
      <c r="M4" s="588"/>
      <c r="N4" s="200"/>
      <c r="O4" s="200"/>
      <c r="P4" s="200"/>
      <c r="Q4" s="200"/>
      <c r="R4" s="200"/>
      <c r="S4" s="200"/>
    </row>
    <row r="5" spans="1:19" s="196" customFormat="1" ht="23.45" customHeight="1">
      <c r="A5" s="3" t="s">
        <v>1</v>
      </c>
      <c r="B5" s="4"/>
      <c r="C5" s="9" t="s">
        <v>2</v>
      </c>
      <c r="D5" s="9"/>
      <c r="E5" s="9"/>
      <c r="F5" s="9"/>
      <c r="G5" s="9"/>
      <c r="H5" s="4"/>
      <c r="I5" s="4"/>
      <c r="J5" s="4"/>
      <c r="K5" s="4"/>
      <c r="L5" s="196" t="s">
        <v>4</v>
      </c>
    </row>
    <row r="6" spans="1:19" ht="26.45" customHeight="1">
      <c r="A6" s="3" t="s">
        <v>3</v>
      </c>
      <c r="B6" s="4"/>
      <c r="C6" s="4"/>
      <c r="D6" s="4"/>
      <c r="E6" s="4"/>
      <c r="F6" s="4"/>
      <c r="G6" s="9"/>
      <c r="H6" s="9"/>
      <c r="I6" s="9"/>
      <c r="J6" s="9"/>
      <c r="K6" s="9"/>
      <c r="L6" s="9"/>
      <c r="M6" s="9"/>
      <c r="N6" s="9"/>
      <c r="O6" s="9"/>
      <c r="P6" s="9"/>
      <c r="Q6" s="10"/>
      <c r="R6" s="5"/>
      <c r="S6" s="5"/>
    </row>
    <row r="7" spans="1:19" ht="15">
      <c r="A7" s="3"/>
      <c r="B7" s="4"/>
      <c r="C7" s="4"/>
      <c r="D7" s="4"/>
      <c r="E7" s="4"/>
      <c r="F7" s="4"/>
      <c r="G7" s="4"/>
      <c r="H7" s="4"/>
      <c r="I7" s="4"/>
      <c r="J7" s="4"/>
      <c r="K7" s="4"/>
      <c r="L7" s="4"/>
      <c r="M7" s="4"/>
      <c r="N7" s="4"/>
      <c r="O7" s="4"/>
      <c r="P7" s="4"/>
      <c r="Q7" s="12"/>
      <c r="R7" s="5"/>
      <c r="S7" s="5"/>
    </row>
    <row r="8" spans="1:19" ht="15"/>
    <row r="9" spans="1:19" s="134" customFormat="1" ht="19.350000000000001" customHeight="1">
      <c r="B9" s="671" t="s">
        <v>316</v>
      </c>
      <c r="C9" s="671"/>
      <c r="D9" s="671"/>
      <c r="E9" s="671"/>
      <c r="F9" s="671"/>
      <c r="G9" s="671"/>
      <c r="H9" s="671"/>
      <c r="I9" s="671"/>
      <c r="J9" s="671"/>
      <c r="K9" s="671"/>
      <c r="L9" s="671"/>
      <c r="M9" s="671"/>
      <c r="N9" s="671"/>
      <c r="O9" s="671"/>
      <c r="P9" s="671"/>
      <c r="Q9" s="671"/>
      <c r="R9" s="671"/>
    </row>
    <row r="10" spans="1:19" s="134" customFormat="1" ht="19.350000000000001" customHeight="1" thickBot="1">
      <c r="B10" s="237"/>
      <c r="C10" s="237"/>
      <c r="D10" s="237"/>
      <c r="E10" s="237"/>
      <c r="F10" s="237"/>
      <c r="G10" s="237"/>
      <c r="H10" s="237"/>
      <c r="I10" s="237"/>
      <c r="J10" s="237"/>
      <c r="K10" s="237"/>
      <c r="L10" s="237"/>
      <c r="M10" s="237"/>
      <c r="N10" s="237"/>
      <c r="O10" s="237"/>
      <c r="P10" s="237"/>
      <c r="Q10" s="237"/>
      <c r="R10" s="237"/>
    </row>
    <row r="11" spans="1:19" s="134" customFormat="1" ht="19.350000000000001" customHeight="1">
      <c r="B11" s="541" t="s">
        <v>313</v>
      </c>
      <c r="C11" s="541"/>
      <c r="D11" s="541"/>
      <c r="E11" s="541"/>
      <c r="F11" s="541"/>
      <c r="G11" s="541"/>
      <c r="H11" s="541"/>
      <c r="I11" s="541"/>
      <c r="J11" s="541"/>
      <c r="K11" s="541"/>
      <c r="L11" s="541"/>
      <c r="M11" s="541"/>
      <c r="N11" s="541"/>
      <c r="O11" s="541"/>
      <c r="P11" s="541"/>
      <c r="Q11" s="541"/>
      <c r="R11" s="541"/>
    </row>
    <row r="12" spans="1:19" s="134" customFormat="1" ht="19.350000000000001" customHeight="1">
      <c r="B12" s="671"/>
      <c r="C12" s="671"/>
      <c r="D12" s="671"/>
      <c r="E12" s="671"/>
      <c r="F12" s="671"/>
      <c r="G12" s="671"/>
      <c r="H12" s="671"/>
      <c r="I12" s="671"/>
      <c r="J12" s="671"/>
      <c r="K12" s="671"/>
      <c r="L12" s="671"/>
      <c r="M12" s="671"/>
      <c r="N12" s="671"/>
      <c r="O12" s="671"/>
      <c r="P12" s="671"/>
      <c r="Q12" s="671"/>
      <c r="R12" s="671"/>
    </row>
    <row r="13" spans="1:19" s="134" customFormat="1" ht="19.350000000000001" customHeight="1">
      <c r="B13" s="198" t="s">
        <v>121</v>
      </c>
      <c r="C13" s="198"/>
      <c r="D13" s="198"/>
      <c r="E13" s="198"/>
      <c r="F13" s="198"/>
      <c r="G13" s="198"/>
      <c r="H13" s="198"/>
      <c r="I13" s="198"/>
      <c r="J13" s="198"/>
      <c r="K13" s="198"/>
      <c r="L13" s="198"/>
      <c r="M13" s="198"/>
      <c r="N13" s="198"/>
      <c r="O13" s="198"/>
      <c r="P13" s="198"/>
      <c r="Q13" s="198"/>
      <c r="R13" s="198"/>
    </row>
    <row r="14" spans="1:19" s="134" customFormat="1" ht="19.350000000000001" customHeight="1">
      <c r="C14" s="112"/>
      <c r="D14" s="111"/>
      <c r="E14" s="111"/>
      <c r="F14" s="111"/>
      <c r="G14" s="111"/>
      <c r="H14" s="111"/>
      <c r="I14" s="111"/>
      <c r="J14" s="111"/>
      <c r="K14" s="111"/>
    </row>
    <row r="15" spans="1:19" s="134" customFormat="1" ht="19.350000000000001" customHeight="1">
      <c r="B15" s="262" t="s">
        <v>315</v>
      </c>
      <c r="C15" s="262"/>
      <c r="D15" s="262"/>
      <c r="E15" s="262"/>
      <c r="F15" s="262"/>
      <c r="G15" s="262"/>
      <c r="H15" s="262"/>
      <c r="I15" s="262"/>
      <c r="J15" s="262"/>
      <c r="K15" s="262"/>
      <c r="L15" s="262"/>
      <c r="M15" s="262"/>
      <c r="N15" s="262"/>
      <c r="O15" s="262"/>
      <c r="P15" s="262"/>
      <c r="Q15" s="262"/>
      <c r="R15" s="262"/>
    </row>
    <row r="16" spans="1:19" s="134" customFormat="1" ht="19.350000000000001" customHeight="1" thickBot="1">
      <c r="B16" s="262"/>
      <c r="C16" s="262"/>
      <c r="D16" s="262"/>
      <c r="E16" s="262"/>
      <c r="F16" s="262"/>
      <c r="G16" s="262"/>
      <c r="H16" s="262"/>
      <c r="I16" s="262"/>
      <c r="J16" s="262"/>
      <c r="K16" s="262"/>
      <c r="L16" s="262"/>
      <c r="M16" s="262"/>
      <c r="N16" s="262"/>
      <c r="O16" s="262"/>
      <c r="P16" s="262"/>
      <c r="Q16" s="262"/>
      <c r="R16" s="262"/>
    </row>
    <row r="17" spans="2:19" s="134" customFormat="1" ht="19.350000000000001" customHeight="1">
      <c r="B17" s="541" t="s">
        <v>314</v>
      </c>
      <c r="C17" s="541"/>
      <c r="D17" s="541"/>
      <c r="E17" s="541"/>
      <c r="F17" s="541"/>
      <c r="G17" s="541"/>
      <c r="H17" s="541"/>
      <c r="I17" s="541"/>
      <c r="J17" s="541"/>
      <c r="K17" s="541"/>
      <c r="L17" s="541"/>
      <c r="M17" s="541"/>
      <c r="N17" s="541"/>
      <c r="O17" s="541"/>
      <c r="P17" s="541"/>
      <c r="Q17" s="541"/>
      <c r="R17" s="541"/>
    </row>
    <row r="18" spans="2:19" s="134" customFormat="1" ht="19.350000000000001" customHeight="1">
      <c r="B18" s="671"/>
      <c r="C18" s="671"/>
      <c r="D18" s="671"/>
      <c r="E18" s="671"/>
      <c r="F18" s="671"/>
      <c r="G18" s="671"/>
      <c r="H18" s="671"/>
      <c r="I18" s="671"/>
      <c r="J18" s="671"/>
      <c r="K18" s="671"/>
      <c r="L18" s="671"/>
      <c r="M18" s="671"/>
      <c r="N18" s="671"/>
      <c r="O18" s="671"/>
      <c r="P18" s="671"/>
      <c r="Q18" s="671"/>
      <c r="R18" s="671"/>
    </row>
    <row r="19" spans="2:19" s="134" customFormat="1" ht="19.350000000000001" customHeight="1">
      <c r="B19" s="414" t="s">
        <v>121</v>
      </c>
      <c r="C19" s="414"/>
      <c r="D19" s="414"/>
      <c r="E19" s="414"/>
      <c r="F19" s="414"/>
      <c r="G19" s="414"/>
      <c r="H19" s="414"/>
      <c r="I19" s="414"/>
      <c r="J19" s="414"/>
      <c r="K19" s="414"/>
      <c r="L19" s="414"/>
      <c r="M19" s="414"/>
      <c r="N19" s="414"/>
      <c r="O19" s="414"/>
      <c r="P19" s="414"/>
      <c r="Q19" s="414"/>
      <c r="R19" s="414"/>
    </row>
    <row r="20" spans="2:19" s="134" customFormat="1" ht="19.350000000000001" customHeight="1">
      <c r="C20" s="112"/>
      <c r="D20" s="111"/>
      <c r="E20" s="111"/>
      <c r="F20" s="111"/>
      <c r="G20" s="111"/>
      <c r="H20" s="111"/>
      <c r="I20" s="111"/>
      <c r="J20" s="111"/>
      <c r="K20" s="111"/>
    </row>
    <row r="21" spans="2:19" s="134" customFormat="1" ht="19.350000000000001" customHeight="1">
      <c r="B21" s="671" t="s">
        <v>317</v>
      </c>
      <c r="C21" s="671"/>
      <c r="D21" s="671"/>
      <c r="E21" s="671"/>
      <c r="F21" s="671"/>
      <c r="G21" s="671"/>
      <c r="H21" s="671"/>
      <c r="I21" s="671"/>
      <c r="J21" s="671"/>
      <c r="K21" s="671"/>
      <c r="L21" s="671"/>
      <c r="M21" s="671"/>
      <c r="N21" s="671"/>
      <c r="O21" s="671"/>
      <c r="P21" s="671"/>
      <c r="Q21" s="671"/>
      <c r="R21" s="671"/>
    </row>
    <row r="22" spans="2:19" s="134" customFormat="1" ht="19.350000000000001" customHeight="1" thickBot="1">
      <c r="B22" s="237"/>
      <c r="C22" s="237"/>
      <c r="D22" s="237"/>
      <c r="E22" s="237"/>
      <c r="F22" s="237"/>
      <c r="G22" s="237"/>
      <c r="H22" s="237"/>
      <c r="I22" s="237"/>
      <c r="J22" s="237"/>
      <c r="K22" s="237"/>
      <c r="L22" s="237"/>
      <c r="M22" s="237"/>
      <c r="N22" s="237"/>
      <c r="O22" s="237"/>
      <c r="P22" s="237"/>
      <c r="Q22" s="237"/>
      <c r="R22" s="237"/>
    </row>
    <row r="23" spans="2:19" s="134" customFormat="1" ht="19.350000000000001" customHeight="1">
      <c r="B23" s="199" t="s">
        <v>318</v>
      </c>
      <c r="C23" s="199"/>
      <c r="D23" s="199"/>
      <c r="E23" s="199"/>
      <c r="F23" s="199"/>
      <c r="G23" s="199"/>
      <c r="H23" s="199"/>
      <c r="I23" s="199"/>
      <c r="J23" s="199"/>
      <c r="K23" s="199"/>
      <c r="L23" s="199"/>
      <c r="M23" s="199"/>
      <c r="N23" s="199"/>
      <c r="O23" s="199"/>
      <c r="P23" s="199"/>
      <c r="Q23" s="199"/>
      <c r="R23" s="199"/>
    </row>
    <row r="24" spans="2:19" s="134" customFormat="1" ht="19.350000000000001" customHeight="1">
      <c r="B24" s="414" t="s">
        <v>121</v>
      </c>
      <c r="C24" s="414"/>
      <c r="D24" s="414"/>
      <c r="E24" s="414"/>
      <c r="F24" s="414"/>
      <c r="G24" s="414"/>
      <c r="H24" s="414"/>
      <c r="I24" s="414"/>
      <c r="J24" s="414"/>
      <c r="K24" s="414"/>
      <c r="L24" s="414"/>
      <c r="M24" s="414"/>
      <c r="N24" s="414"/>
      <c r="O24" s="414"/>
      <c r="P24" s="414"/>
      <c r="Q24" s="414"/>
      <c r="R24" s="414"/>
    </row>
    <row r="25" spans="2:19" ht="15"/>
    <row r="26" spans="2:19" s="161" customFormat="1" ht="19.5" customHeight="1">
      <c r="B26" s="580" t="s">
        <v>217</v>
      </c>
      <c r="C26" s="580"/>
      <c r="D26" s="580"/>
      <c r="E26" s="580"/>
      <c r="F26" s="580"/>
      <c r="G26" s="580"/>
      <c r="H26" s="580"/>
      <c r="I26" s="580"/>
      <c r="J26" s="580"/>
      <c r="K26" s="580"/>
      <c r="L26" s="580"/>
      <c r="M26" s="580"/>
      <c r="N26" s="580"/>
      <c r="O26" s="580"/>
      <c r="P26" s="580"/>
      <c r="Q26" s="580"/>
      <c r="R26" s="580"/>
    </row>
    <row r="27" spans="2:19" s="161" customFormat="1" ht="19.5" customHeight="1">
      <c r="B27" s="580"/>
      <c r="C27" s="580"/>
      <c r="D27" s="580"/>
      <c r="E27" s="580"/>
      <c r="F27" s="580"/>
      <c r="G27" s="580"/>
      <c r="H27" s="580"/>
      <c r="I27" s="580"/>
      <c r="J27" s="580"/>
      <c r="K27" s="580"/>
      <c r="L27" s="580"/>
      <c r="M27" s="580"/>
      <c r="N27" s="580"/>
      <c r="O27" s="580"/>
      <c r="P27" s="580"/>
      <c r="Q27" s="580"/>
      <c r="R27" s="580"/>
    </row>
    <row r="28" spans="2:19" s="161" customFormat="1" ht="19.5" customHeight="1">
      <c r="B28" s="580"/>
      <c r="C28" s="580"/>
      <c r="D28" s="580"/>
      <c r="E28" s="580"/>
      <c r="F28" s="580"/>
      <c r="G28" s="580"/>
      <c r="H28" s="580"/>
      <c r="I28" s="580"/>
      <c r="J28" s="580"/>
      <c r="K28" s="580"/>
      <c r="L28" s="580"/>
      <c r="M28" s="580"/>
      <c r="N28" s="580"/>
      <c r="O28" s="580"/>
      <c r="P28" s="580"/>
      <c r="Q28" s="580"/>
      <c r="R28" s="580"/>
    </row>
    <row r="29" spans="2:19" s="161" customFormat="1" ht="19.5" customHeight="1">
      <c r="B29" s="580"/>
      <c r="C29" s="580"/>
      <c r="D29" s="580"/>
      <c r="E29" s="580"/>
      <c r="F29" s="580"/>
      <c r="G29" s="580"/>
      <c r="H29" s="580"/>
      <c r="I29" s="580"/>
      <c r="J29" s="580"/>
      <c r="K29" s="580"/>
      <c r="L29" s="580"/>
      <c r="M29" s="580"/>
      <c r="N29" s="580"/>
      <c r="O29" s="580"/>
      <c r="P29" s="580"/>
      <c r="Q29" s="580"/>
      <c r="R29" s="580"/>
    </row>
    <row r="30" spans="2:19" s="161" customFormat="1" ht="19.5" customHeight="1" thickBot="1">
      <c r="B30" s="113"/>
      <c r="C30" s="113"/>
      <c r="D30" s="113"/>
      <c r="E30" s="113"/>
      <c r="F30" s="113"/>
      <c r="G30" s="113"/>
      <c r="H30" s="113"/>
      <c r="I30" s="113"/>
      <c r="J30" s="113"/>
      <c r="K30" s="113"/>
      <c r="L30" s="113"/>
      <c r="M30" s="113"/>
      <c r="N30" s="113"/>
      <c r="O30" s="113"/>
      <c r="P30" s="113"/>
      <c r="Q30" s="113"/>
      <c r="R30" s="113"/>
    </row>
    <row r="31" spans="2:19" s="161" customFormat="1" ht="30" customHeight="1" thickBot="1">
      <c r="B31" s="138"/>
      <c r="D31" s="287" t="s">
        <v>207</v>
      </c>
      <c r="E31" s="239"/>
      <c r="F31" s="239" t="s">
        <v>208</v>
      </c>
      <c r="G31" s="239"/>
      <c r="H31" s="239" t="s">
        <v>209</v>
      </c>
      <c r="I31" s="239"/>
      <c r="J31" s="581" t="s">
        <v>210</v>
      </c>
      <c r="K31" s="581"/>
      <c r="L31" s="581" t="s">
        <v>211</v>
      </c>
      <c r="M31" s="582"/>
      <c r="N31" s="570" t="s">
        <v>47</v>
      </c>
      <c r="O31" s="571"/>
      <c r="Q31" s="173"/>
      <c r="R31" s="173"/>
      <c r="S31" s="173"/>
    </row>
    <row r="32" spans="2:19" s="161" customFormat="1" ht="30" customHeight="1">
      <c r="B32" s="131"/>
      <c r="D32" s="286">
        <v>1</v>
      </c>
      <c r="E32" s="204"/>
      <c r="F32" s="204" t="s">
        <v>212</v>
      </c>
      <c r="G32" s="204"/>
      <c r="H32" s="204">
        <v>1</v>
      </c>
      <c r="I32" s="204"/>
      <c r="J32" s="204">
        <v>1</v>
      </c>
      <c r="K32" s="204"/>
      <c r="L32" s="204">
        <v>1</v>
      </c>
      <c r="M32" s="405"/>
      <c r="N32" s="572">
        <f>IF(D32=0,"NA",IF(H32=0,0,IF(J32=0,0,IF(L32=0,0,1))))</f>
        <v>1</v>
      </c>
      <c r="O32" s="573"/>
      <c r="P32" s="182"/>
      <c r="Q32" s="173"/>
      <c r="R32" s="173"/>
      <c r="S32" s="173"/>
    </row>
    <row r="33" spans="2:19" s="161" customFormat="1" ht="30" customHeight="1">
      <c r="B33" s="131"/>
      <c r="D33" s="567">
        <v>1</v>
      </c>
      <c r="E33" s="524"/>
      <c r="F33" s="524" t="s">
        <v>213</v>
      </c>
      <c r="G33" s="524"/>
      <c r="H33" s="524">
        <v>1</v>
      </c>
      <c r="I33" s="524"/>
      <c r="J33" s="524">
        <v>1</v>
      </c>
      <c r="K33" s="524"/>
      <c r="L33" s="524">
        <v>1</v>
      </c>
      <c r="M33" s="346"/>
      <c r="N33" s="568">
        <f t="shared" ref="N33:N37" si="0">IF(D33=0,"NA",IF(H33=0,0,IF(J33=0,0,IF(L33=0,0,1))))</f>
        <v>1</v>
      </c>
      <c r="O33" s="569"/>
      <c r="P33" s="182"/>
      <c r="Q33" s="173"/>
      <c r="R33" s="173"/>
      <c r="S33" s="173"/>
    </row>
    <row r="34" spans="2:19" s="161" customFormat="1" ht="30" customHeight="1">
      <c r="B34" s="131"/>
      <c r="D34" s="567">
        <v>1</v>
      </c>
      <c r="E34" s="524"/>
      <c r="F34" s="524" t="s">
        <v>214</v>
      </c>
      <c r="G34" s="524"/>
      <c r="H34" s="524">
        <v>1</v>
      </c>
      <c r="I34" s="524"/>
      <c r="J34" s="524">
        <v>1</v>
      </c>
      <c r="K34" s="524"/>
      <c r="L34" s="524">
        <v>1</v>
      </c>
      <c r="M34" s="346"/>
      <c r="N34" s="568">
        <f t="shared" si="0"/>
        <v>1</v>
      </c>
      <c r="O34" s="569"/>
      <c r="P34" s="182"/>
      <c r="Q34" s="173"/>
      <c r="R34" s="173"/>
      <c r="S34" s="173"/>
    </row>
    <row r="35" spans="2:19" s="161" customFormat="1" ht="30" customHeight="1">
      <c r="B35" s="131"/>
      <c r="D35" s="567"/>
      <c r="E35" s="524"/>
      <c r="F35" s="524"/>
      <c r="G35" s="524"/>
      <c r="H35" s="524"/>
      <c r="I35" s="524"/>
      <c r="J35" s="524"/>
      <c r="K35" s="524"/>
      <c r="L35" s="524"/>
      <c r="M35" s="346"/>
      <c r="N35" s="568" t="str">
        <f t="shared" si="0"/>
        <v>NA</v>
      </c>
      <c r="O35" s="569"/>
      <c r="P35" s="182"/>
      <c r="Q35" s="173"/>
      <c r="R35" s="173"/>
      <c r="S35" s="173"/>
    </row>
    <row r="36" spans="2:19" s="161" customFormat="1" ht="30" customHeight="1">
      <c r="B36" s="131"/>
      <c r="D36" s="567"/>
      <c r="E36" s="524"/>
      <c r="F36" s="524"/>
      <c r="G36" s="524"/>
      <c r="H36" s="524"/>
      <c r="I36" s="524"/>
      <c r="J36" s="524"/>
      <c r="K36" s="524"/>
      <c r="L36" s="524"/>
      <c r="M36" s="346"/>
      <c r="N36" s="568" t="str">
        <f t="shared" si="0"/>
        <v>NA</v>
      </c>
      <c r="O36" s="569"/>
      <c r="P36" s="182"/>
      <c r="Q36" s="173"/>
      <c r="R36" s="173"/>
      <c r="S36" s="173"/>
    </row>
    <row r="37" spans="2:19" s="161" customFormat="1" ht="30" customHeight="1" thickBot="1">
      <c r="B37" s="131"/>
      <c r="D37" s="567"/>
      <c r="E37" s="524"/>
      <c r="F37" s="524"/>
      <c r="G37" s="524"/>
      <c r="H37" s="524"/>
      <c r="I37" s="524"/>
      <c r="J37" s="524"/>
      <c r="K37" s="524"/>
      <c r="L37" s="524"/>
      <c r="M37" s="346"/>
      <c r="N37" s="568" t="str">
        <f t="shared" si="0"/>
        <v>NA</v>
      </c>
      <c r="O37" s="569"/>
      <c r="P37" s="180">
        <f>COUNTIF(N32:O37,"&gt;=0")</f>
        <v>3</v>
      </c>
      <c r="Q37" s="173"/>
      <c r="R37" s="173"/>
      <c r="S37" s="173"/>
    </row>
    <row r="38" spans="2:19" s="171" customFormat="1" ht="30" customHeight="1" thickBot="1">
      <c r="C38" s="146"/>
      <c r="D38" s="574" t="s">
        <v>49</v>
      </c>
      <c r="E38" s="575"/>
      <c r="F38" s="575"/>
      <c r="G38" s="575"/>
      <c r="H38" s="575"/>
      <c r="I38" s="575"/>
      <c r="J38" s="575"/>
      <c r="K38" s="575"/>
      <c r="L38" s="575"/>
      <c r="M38" s="576"/>
      <c r="N38" s="577">
        <f>SUM(N32:N37)</f>
        <v>3</v>
      </c>
      <c r="O38" s="578"/>
      <c r="P38" s="181">
        <f>N38</f>
        <v>3</v>
      </c>
    </row>
    <row r="39" spans="2:19" ht="15"/>
    <row r="40" spans="2:19" ht="15"/>
    <row r="41" spans="2:19" ht="15"/>
    <row r="42" spans="2:19" ht="15"/>
    <row r="43" spans="2:19" ht="15"/>
    <row r="44" spans="2:19" ht="15"/>
    <row r="45" spans="2:19" ht="15"/>
    <row r="46" spans="2:19" ht="15"/>
    <row r="47" spans="2:19" ht="15"/>
    <row r="48" spans="2:19" ht="15"/>
    <row r="49" ht="15"/>
    <row r="50" ht="15"/>
    <row r="51" ht="15"/>
    <row r="52" ht="15"/>
    <row r="53" ht="15"/>
    <row r="54" ht="15"/>
    <row r="55" ht="15"/>
    <row r="56" ht="15"/>
    <row r="57" ht="15"/>
    <row r="58" ht="15"/>
    <row r="59" ht="15"/>
    <row r="60" ht="15"/>
    <row r="61" ht="15"/>
    <row r="62" ht="15"/>
    <row r="63" ht="15"/>
    <row r="64" ht="15"/>
    <row r="65" ht="15"/>
    <row r="66" ht="15"/>
    <row r="67" ht="15"/>
    <row r="68" ht="15"/>
    <row r="69" ht="15"/>
    <row r="70" ht="15"/>
    <row r="71" ht="15"/>
    <row r="72" ht="15"/>
    <row r="73" ht="15"/>
    <row r="74" ht="15"/>
    <row r="75" ht="15"/>
    <row r="76" ht="15"/>
    <row r="77" ht="15"/>
    <row r="78" ht="15"/>
    <row r="79" ht="15"/>
    <row r="80" ht="15"/>
    <row r="81" ht="15"/>
    <row r="82" ht="15"/>
    <row r="83" ht="15" customHeight="1"/>
    <row r="84" ht="15" customHeight="1"/>
  </sheetData>
  <sheetProtection algorithmName="SHA-512" hashValue="il6GXatJxHWj/ZMPz35G5b5AWqy52mVOwFhVmno+C56rBm6dW1Dv3vldMFUbuVkF6GkjCqsm3VIADV6mqeTVAA==" saltValue="7QZMbsU5dbXrBrKxaU2new==" spinCount="100000" sheet="1" selectLockedCells="1"/>
  <mergeCells count="59">
    <mergeCell ref="A1:C3"/>
    <mergeCell ref="L5:XFD5"/>
    <mergeCell ref="B9:R10"/>
    <mergeCell ref="N1:S4"/>
    <mergeCell ref="E1:M3"/>
    <mergeCell ref="E4:M4"/>
    <mergeCell ref="B21:R22"/>
    <mergeCell ref="B23:R23"/>
    <mergeCell ref="B24:R24"/>
    <mergeCell ref="B11:R12"/>
    <mergeCell ref="B15:R16"/>
    <mergeCell ref="B19:R19"/>
    <mergeCell ref="B13:R13"/>
    <mergeCell ref="B17:R18"/>
    <mergeCell ref="N31:O31"/>
    <mergeCell ref="D32:E32"/>
    <mergeCell ref="F32:G32"/>
    <mergeCell ref="H32:I32"/>
    <mergeCell ref="J32:K32"/>
    <mergeCell ref="L32:M32"/>
    <mergeCell ref="N32:O32"/>
    <mergeCell ref="D31:E31"/>
    <mergeCell ref="F31:G31"/>
    <mergeCell ref="H31:I31"/>
    <mergeCell ref="J31:K31"/>
    <mergeCell ref="L31:M31"/>
    <mergeCell ref="N33:O33"/>
    <mergeCell ref="D34:E34"/>
    <mergeCell ref="F34:G34"/>
    <mergeCell ref="H34:I34"/>
    <mergeCell ref="J34:K34"/>
    <mergeCell ref="L34:M34"/>
    <mergeCell ref="N34:O34"/>
    <mergeCell ref="D33:E33"/>
    <mergeCell ref="F33:G33"/>
    <mergeCell ref="H33:I33"/>
    <mergeCell ref="J33:K33"/>
    <mergeCell ref="L33:M33"/>
    <mergeCell ref="D35:E35"/>
    <mergeCell ref="F35:G35"/>
    <mergeCell ref="H35:I35"/>
    <mergeCell ref="J35:K35"/>
    <mergeCell ref="L35:M35"/>
    <mergeCell ref="N37:O37"/>
    <mergeCell ref="D38:M38"/>
    <mergeCell ref="N38:O38"/>
    <mergeCell ref="B26:R29"/>
    <mergeCell ref="D37:E37"/>
    <mergeCell ref="F37:G37"/>
    <mergeCell ref="H37:I37"/>
    <mergeCell ref="J37:K37"/>
    <mergeCell ref="L37:M37"/>
    <mergeCell ref="N35:O35"/>
    <mergeCell ref="D36:E36"/>
    <mergeCell ref="F36:G36"/>
    <mergeCell ref="H36:I36"/>
    <mergeCell ref="J36:K36"/>
    <mergeCell ref="L36:M36"/>
    <mergeCell ref="N36:O36"/>
  </mergeCells>
  <pageMargins left="0.7" right="0.7" top="0.75" bottom="0.75" header="0.3" footer="0.3"/>
  <pageSetup scale="65"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3"/>
  <sheetViews>
    <sheetView showGridLines="0" zoomScale="69" zoomScaleNormal="69" workbookViewId="0">
      <selection activeCell="N1" sqref="N1:XFD4"/>
    </sheetView>
  </sheetViews>
  <sheetFormatPr baseColWidth="10" defaultColWidth="0" defaultRowHeight="15" customHeight="1" zeroHeight="1"/>
  <cols>
    <col min="1" max="1" width="11.5703125" style="1" customWidth="1"/>
    <col min="2" max="2" width="10.42578125" style="1" customWidth="1"/>
    <col min="3" max="3" width="11.7109375" style="1" customWidth="1"/>
    <col min="4" max="4" width="9.7109375" style="1" customWidth="1"/>
    <col min="5" max="5" width="9.5703125" style="1" customWidth="1"/>
    <col min="6" max="6" width="9" style="1" customWidth="1"/>
    <col min="7" max="7" width="10.7109375" style="1" customWidth="1"/>
    <col min="8" max="8" width="9.28515625" style="1" customWidth="1"/>
    <col min="9" max="9" width="9.5703125" style="1" customWidth="1"/>
    <col min="10" max="10" width="9.85546875" style="1" customWidth="1"/>
    <col min="11" max="11" width="10.28515625" style="1" customWidth="1"/>
    <col min="12" max="12" width="8.28515625" style="1" customWidth="1"/>
    <col min="13" max="13" width="10" style="1" customWidth="1"/>
    <col min="14" max="14" width="9.5703125" style="1" customWidth="1"/>
    <col min="15" max="15" width="7.7109375" style="1" customWidth="1"/>
    <col min="16" max="16" width="10.7109375" style="1" customWidth="1"/>
    <col min="17" max="18" width="9.28515625" style="1" customWidth="1"/>
    <col min="19" max="19" width="10.42578125" style="1" customWidth="1"/>
    <col min="20" max="16384" width="11.5703125" style="1" hidden="1"/>
  </cols>
  <sheetData>
    <row r="1" spans="1:19" s="200" customFormat="1" ht="16.149999999999999" customHeight="1">
      <c r="A1" s="195" t="s">
        <v>0</v>
      </c>
      <c r="B1" s="195"/>
      <c r="C1" s="195"/>
      <c r="D1" s="11"/>
      <c r="E1" s="201" t="s">
        <v>334</v>
      </c>
      <c r="F1" s="201"/>
      <c r="G1" s="201"/>
      <c r="H1" s="201"/>
      <c r="I1" s="201"/>
      <c r="J1" s="201"/>
      <c r="K1" s="201"/>
      <c r="L1" s="201"/>
      <c r="M1" s="201"/>
      <c r="N1" s="200" t="s">
        <v>338</v>
      </c>
    </row>
    <row r="2" spans="1:19" s="200" customFormat="1" ht="16.149999999999999" customHeight="1">
      <c r="A2" s="195"/>
      <c r="B2" s="195"/>
      <c r="C2" s="195"/>
      <c r="D2" s="11"/>
      <c r="E2" s="201"/>
      <c r="F2" s="201"/>
      <c r="G2" s="201"/>
      <c r="H2" s="201"/>
      <c r="I2" s="201"/>
      <c r="J2" s="201"/>
      <c r="K2" s="201"/>
      <c r="L2" s="201"/>
      <c r="M2" s="201"/>
    </row>
    <row r="3" spans="1:19" s="200" customFormat="1" ht="16.149999999999999" customHeight="1">
      <c r="A3" s="195"/>
      <c r="B3" s="195"/>
      <c r="C3" s="195"/>
      <c r="D3" s="11"/>
      <c r="E3" s="201"/>
      <c r="F3" s="201"/>
      <c r="G3" s="201"/>
      <c r="H3" s="201"/>
      <c r="I3" s="201"/>
      <c r="J3" s="201"/>
      <c r="K3" s="201"/>
      <c r="L3" s="201"/>
      <c r="M3" s="201"/>
    </row>
    <row r="4" spans="1:19" s="200" customFormat="1" ht="16.149999999999999" customHeight="1">
      <c r="A4" s="2"/>
      <c r="B4" s="2"/>
      <c r="C4" s="2"/>
      <c r="D4" s="2"/>
      <c r="E4" s="588"/>
      <c r="F4" s="588"/>
      <c r="G4" s="588"/>
      <c r="H4" s="588"/>
      <c r="I4" s="588"/>
      <c r="J4" s="588"/>
      <c r="K4" s="588"/>
      <c r="L4" s="588"/>
      <c r="M4" s="588"/>
    </row>
    <row r="5" spans="1:19" s="196" customFormat="1" ht="23.45" customHeight="1">
      <c r="A5" s="3" t="s">
        <v>1</v>
      </c>
      <c r="B5" s="4"/>
      <c r="C5" s="9" t="s">
        <v>2</v>
      </c>
      <c r="D5" s="9"/>
      <c r="E5" s="9"/>
      <c r="F5" s="9"/>
      <c r="G5" s="9"/>
      <c r="H5" s="4"/>
      <c r="I5" s="4"/>
      <c r="J5" s="4"/>
      <c r="K5" s="4"/>
      <c r="L5" s="196" t="s">
        <v>4</v>
      </c>
    </row>
    <row r="6" spans="1:19" ht="26.45" customHeight="1">
      <c r="A6" s="3" t="s">
        <v>3</v>
      </c>
      <c r="B6" s="4"/>
      <c r="C6" s="4"/>
      <c r="D6" s="4"/>
      <c r="E6" s="4"/>
      <c r="F6" s="4"/>
      <c r="G6" s="9"/>
      <c r="H6" s="9"/>
      <c r="I6" s="9"/>
      <c r="J6" s="9"/>
      <c r="K6" s="9"/>
      <c r="L6" s="9"/>
      <c r="M6" s="9"/>
      <c r="N6" s="9"/>
      <c r="O6" s="9"/>
      <c r="P6" s="9"/>
      <c r="Q6" s="10"/>
      <c r="R6" s="5"/>
      <c r="S6" s="5"/>
    </row>
    <row r="7" spans="1:19">
      <c r="A7" s="3"/>
      <c r="B7" s="4"/>
      <c r="C7" s="4"/>
      <c r="D7" s="4"/>
      <c r="E7" s="4"/>
      <c r="F7" s="4"/>
      <c r="G7" s="4"/>
      <c r="H7" s="4"/>
      <c r="I7" s="4"/>
      <c r="J7" s="4"/>
      <c r="K7" s="4"/>
      <c r="L7" s="4"/>
      <c r="M7" s="4"/>
      <c r="N7" s="4"/>
      <c r="O7" s="4"/>
      <c r="P7" s="4"/>
      <c r="Q7" s="12"/>
      <c r="R7" s="5"/>
      <c r="S7" s="5"/>
    </row>
    <row r="8" spans="1:19"/>
    <row r="9" spans="1:19" s="161" customFormat="1" ht="19.350000000000001" customHeight="1">
      <c r="B9" s="262" t="s">
        <v>326</v>
      </c>
      <c r="C9" s="262"/>
      <c r="D9" s="262"/>
      <c r="E9" s="262"/>
      <c r="F9" s="262"/>
      <c r="G9" s="262"/>
      <c r="H9" s="262"/>
      <c r="I9" s="262"/>
      <c r="J9" s="262"/>
      <c r="K9" s="262"/>
      <c r="L9" s="262"/>
      <c r="M9" s="262"/>
      <c r="N9" s="262"/>
      <c r="O9" s="262"/>
      <c r="P9" s="262"/>
      <c r="Q9" s="262"/>
      <c r="R9" s="262"/>
      <c r="S9" s="129"/>
    </row>
    <row r="10" spans="1:19" s="161" customFormat="1" ht="19.350000000000001" customHeight="1">
      <c r="B10" s="262"/>
      <c r="C10" s="262"/>
      <c r="D10" s="262"/>
      <c r="E10" s="262"/>
      <c r="F10" s="262"/>
      <c r="G10" s="262"/>
      <c r="H10" s="262"/>
      <c r="I10" s="262"/>
      <c r="J10" s="262"/>
      <c r="K10" s="262"/>
      <c r="L10" s="262"/>
      <c r="M10" s="262"/>
      <c r="N10" s="262"/>
      <c r="O10" s="262"/>
      <c r="P10" s="262"/>
      <c r="Q10" s="262"/>
      <c r="R10" s="262"/>
      <c r="S10" s="129"/>
    </row>
    <row r="11" spans="1:19" s="13" customFormat="1" ht="19.350000000000001" customHeight="1">
      <c r="B11" s="262" t="s">
        <v>333</v>
      </c>
      <c r="C11" s="262"/>
      <c r="D11" s="262"/>
      <c r="E11" s="262"/>
      <c r="F11" s="262"/>
      <c r="G11" s="262"/>
      <c r="H11" s="262"/>
      <c r="I11" s="262"/>
      <c r="J11" s="262"/>
      <c r="K11" s="262"/>
      <c r="L11" s="262"/>
      <c r="M11" s="262"/>
      <c r="N11" s="262"/>
      <c r="O11" s="262"/>
      <c r="P11" s="262"/>
      <c r="Q11" s="262"/>
      <c r="R11" s="262"/>
    </row>
    <row r="12" spans="1:19" s="13" customFormat="1" ht="19.350000000000001" customHeight="1">
      <c r="B12" s="262"/>
      <c r="C12" s="262"/>
      <c r="D12" s="262"/>
      <c r="E12" s="262"/>
      <c r="F12" s="262"/>
      <c r="G12" s="262"/>
      <c r="H12" s="262"/>
      <c r="I12" s="262"/>
      <c r="J12" s="262"/>
      <c r="K12" s="262"/>
      <c r="L12" s="262"/>
      <c r="M12" s="262"/>
      <c r="N12" s="262"/>
      <c r="O12" s="262"/>
      <c r="P12" s="262"/>
      <c r="Q12" s="262"/>
      <c r="R12" s="262"/>
    </row>
    <row r="13" spans="1:19" s="161" customFormat="1" ht="19.350000000000001" customHeight="1">
      <c r="B13" s="198" t="s">
        <v>121</v>
      </c>
      <c r="C13" s="198"/>
      <c r="D13" s="198"/>
      <c r="E13" s="198"/>
      <c r="F13" s="198"/>
      <c r="G13" s="198"/>
      <c r="H13" s="198"/>
      <c r="I13" s="198"/>
      <c r="J13" s="198"/>
      <c r="K13" s="198"/>
      <c r="L13" s="198"/>
      <c r="M13" s="198"/>
      <c r="N13" s="198"/>
      <c r="O13" s="198"/>
      <c r="P13" s="198"/>
      <c r="Q13" s="198"/>
      <c r="R13" s="198"/>
      <c r="S13" s="164"/>
    </row>
    <row r="14" spans="1:19" s="161" customFormat="1" ht="19.350000000000001" customHeight="1" thickBot="1">
      <c r="B14" s="702"/>
      <c r="C14" s="702"/>
      <c r="D14" s="702"/>
      <c r="E14" s="702"/>
      <c r="F14" s="702"/>
      <c r="G14" s="702"/>
      <c r="H14" s="702"/>
      <c r="I14" s="702"/>
      <c r="J14" s="702"/>
      <c r="K14" s="702"/>
      <c r="L14" s="176"/>
      <c r="M14" s="176"/>
      <c r="N14" s="174"/>
      <c r="O14" s="174"/>
      <c r="P14" s="174"/>
      <c r="Q14" s="174"/>
      <c r="R14" s="174"/>
      <c r="S14" s="174"/>
    </row>
    <row r="15" spans="1:19" s="161" customFormat="1" ht="40.5" customHeight="1" thickBot="1">
      <c r="C15" s="716" t="s">
        <v>189</v>
      </c>
      <c r="D15" s="717"/>
      <c r="E15" s="717"/>
      <c r="F15" s="717"/>
      <c r="G15" s="717"/>
      <c r="H15" s="717"/>
      <c r="I15" s="717"/>
      <c r="J15" s="717"/>
      <c r="K15" s="717"/>
      <c r="L15" s="717"/>
      <c r="M15" s="718"/>
      <c r="N15" s="620" t="s">
        <v>109</v>
      </c>
      <c r="O15" s="622"/>
      <c r="P15" s="735" t="s">
        <v>53</v>
      </c>
      <c r="Q15" s="736"/>
      <c r="R15" s="173"/>
      <c r="S15" s="173"/>
    </row>
    <row r="16" spans="1:19" s="161" customFormat="1" ht="38.25" customHeight="1">
      <c r="C16" s="720" t="s">
        <v>319</v>
      </c>
      <c r="D16" s="721"/>
      <c r="E16" s="721"/>
      <c r="F16" s="722"/>
      <c r="G16" s="741" t="s">
        <v>327</v>
      </c>
      <c r="H16" s="634"/>
      <c r="I16" s="634"/>
      <c r="J16" s="634"/>
      <c r="K16" s="634"/>
      <c r="L16" s="634"/>
      <c r="M16" s="680"/>
      <c r="N16" s="665">
        <v>1</v>
      </c>
      <c r="O16" s="666"/>
      <c r="P16" s="712">
        <f>N16+N17</f>
        <v>2</v>
      </c>
      <c r="Q16" s="713"/>
      <c r="R16" s="173"/>
      <c r="S16" s="173"/>
    </row>
    <row r="17" spans="3:19" s="161" customFormat="1" ht="50.1" customHeight="1" thickBot="1">
      <c r="C17" s="723"/>
      <c r="D17" s="724"/>
      <c r="E17" s="724"/>
      <c r="F17" s="725"/>
      <c r="G17" s="739" t="s">
        <v>320</v>
      </c>
      <c r="H17" s="682"/>
      <c r="I17" s="682"/>
      <c r="J17" s="682"/>
      <c r="K17" s="682"/>
      <c r="L17" s="682"/>
      <c r="M17" s="683"/>
      <c r="N17" s="657">
        <v>1</v>
      </c>
      <c r="O17" s="658"/>
      <c r="P17" s="712"/>
      <c r="Q17" s="713"/>
      <c r="R17" s="173"/>
      <c r="S17" s="173"/>
    </row>
    <row r="18" spans="3:19" s="161" customFormat="1" ht="50.1" customHeight="1">
      <c r="C18" s="726" t="s">
        <v>321</v>
      </c>
      <c r="D18" s="727"/>
      <c r="E18" s="727"/>
      <c r="F18" s="728"/>
      <c r="G18" s="652" t="s">
        <v>322</v>
      </c>
      <c r="H18" s="653"/>
      <c r="I18" s="653"/>
      <c r="J18" s="653"/>
      <c r="K18" s="653"/>
      <c r="L18" s="653"/>
      <c r="M18" s="654"/>
      <c r="N18" s="675">
        <v>1</v>
      </c>
      <c r="O18" s="740"/>
      <c r="P18" s="712">
        <f>N18+N19</f>
        <v>2</v>
      </c>
      <c r="Q18" s="713"/>
      <c r="R18" s="173"/>
      <c r="S18" s="173"/>
    </row>
    <row r="19" spans="3:19" s="161" customFormat="1" ht="50.1" customHeight="1">
      <c r="C19" s="729"/>
      <c r="D19" s="730"/>
      <c r="E19" s="730"/>
      <c r="F19" s="731"/>
      <c r="G19" s="639" t="s">
        <v>323</v>
      </c>
      <c r="H19" s="637"/>
      <c r="I19" s="637"/>
      <c r="J19" s="637"/>
      <c r="K19" s="637"/>
      <c r="L19" s="637"/>
      <c r="M19" s="640"/>
      <c r="N19" s="655">
        <v>1</v>
      </c>
      <c r="O19" s="737"/>
      <c r="P19" s="712"/>
      <c r="Q19" s="713"/>
      <c r="R19" s="173"/>
      <c r="S19" s="173"/>
    </row>
    <row r="20" spans="3:19" s="161" customFormat="1" ht="50.1" customHeight="1">
      <c r="C20" s="732" t="s">
        <v>324</v>
      </c>
      <c r="D20" s="733"/>
      <c r="E20" s="733"/>
      <c r="F20" s="734"/>
      <c r="G20" s="639" t="s">
        <v>325</v>
      </c>
      <c r="H20" s="637"/>
      <c r="I20" s="637"/>
      <c r="J20" s="637"/>
      <c r="K20" s="637"/>
      <c r="L20" s="637"/>
      <c r="M20" s="640"/>
      <c r="N20" s="655">
        <v>1</v>
      </c>
      <c r="O20" s="737"/>
      <c r="P20" s="712">
        <f>N20+N21+N22</f>
        <v>2</v>
      </c>
      <c r="Q20" s="713"/>
      <c r="R20" s="173"/>
      <c r="S20" s="173"/>
    </row>
    <row r="21" spans="3:19" s="161" customFormat="1" ht="57" customHeight="1">
      <c r="C21" s="726"/>
      <c r="D21" s="727"/>
      <c r="E21" s="727"/>
      <c r="F21" s="728"/>
      <c r="G21" s="639" t="s">
        <v>328</v>
      </c>
      <c r="H21" s="637"/>
      <c r="I21" s="637"/>
      <c r="J21" s="637"/>
      <c r="K21" s="637"/>
      <c r="L21" s="637"/>
      <c r="M21" s="640"/>
      <c r="N21" s="655">
        <v>1</v>
      </c>
      <c r="O21" s="737"/>
      <c r="P21" s="712"/>
      <c r="Q21" s="713"/>
      <c r="R21" s="173"/>
      <c r="S21" s="173"/>
    </row>
    <row r="22" spans="3:19" s="161" customFormat="1" ht="74.25" customHeight="1" thickBot="1">
      <c r="C22" s="723"/>
      <c r="D22" s="724"/>
      <c r="E22" s="724"/>
      <c r="F22" s="725"/>
      <c r="G22" s="739" t="s">
        <v>329</v>
      </c>
      <c r="H22" s="682"/>
      <c r="I22" s="682"/>
      <c r="J22" s="682"/>
      <c r="K22" s="682"/>
      <c r="L22" s="682"/>
      <c r="M22" s="683"/>
      <c r="N22" s="657">
        <v>0</v>
      </c>
      <c r="O22" s="738"/>
      <c r="P22" s="712"/>
      <c r="Q22" s="713"/>
      <c r="R22" s="173"/>
      <c r="S22" s="173"/>
    </row>
    <row r="23" spans="3:19" s="161" customFormat="1" ht="50.1" customHeight="1" thickBot="1">
      <c r="C23" s="685" t="s">
        <v>49</v>
      </c>
      <c r="D23" s="686"/>
      <c r="E23" s="686"/>
      <c r="F23" s="686"/>
      <c r="G23" s="686"/>
      <c r="H23" s="686"/>
      <c r="I23" s="686"/>
      <c r="J23" s="686"/>
      <c r="K23" s="686"/>
      <c r="L23" s="686"/>
      <c r="M23" s="686"/>
      <c r="N23" s="686"/>
      <c r="O23" s="719"/>
      <c r="P23" s="714">
        <f>SUM(P16:P22)</f>
        <v>6</v>
      </c>
      <c r="Q23" s="715"/>
      <c r="R23" s="173"/>
      <c r="S23" s="173"/>
    </row>
    <row r="24" spans="3:19" s="161" customFormat="1" ht="30" customHeight="1">
      <c r="J24" s="189"/>
      <c r="K24" s="173"/>
      <c r="L24" s="173"/>
      <c r="M24" s="173"/>
      <c r="N24" s="173"/>
      <c r="O24" s="173"/>
      <c r="P24" s="173"/>
      <c r="Q24" s="173"/>
      <c r="R24" s="173"/>
      <c r="S24" s="173"/>
    </row>
    <row r="25" spans="3:19"/>
    <row r="26" spans="3:19"/>
    <row r="27" spans="3:19"/>
    <row r="28" spans="3:19"/>
    <row r="29" spans="3:19"/>
    <row r="30" spans="3:19">
      <c r="C30" s="6"/>
    </row>
    <row r="31" spans="3:19"/>
    <row r="32" spans="3:19"/>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sheetData>
  <sheetProtection algorithmName="SHA-512" hashValue="d8WYhxBLZjld13eUXw/69FYlLg+Hec+gAXKDtcJbzd1Aeqh98TbnuDnJjP7HrR/z9QwQUbDGHLEMRWzPEjOcaw==" saltValue="FK55aHSycA5zo3kRndlKJw==" spinCount="100000" sheet="1" selectLockedCells="1"/>
  <mergeCells count="34">
    <mergeCell ref="A1:C3"/>
    <mergeCell ref="L5:XFD5"/>
    <mergeCell ref="N1:XFD4"/>
    <mergeCell ref="E1:M3"/>
    <mergeCell ref="E4:M4"/>
    <mergeCell ref="B9:R10"/>
    <mergeCell ref="B11:R12"/>
    <mergeCell ref="B13:R13"/>
    <mergeCell ref="B14:K14"/>
    <mergeCell ref="G16:M16"/>
    <mergeCell ref="G20:M20"/>
    <mergeCell ref="G21:M21"/>
    <mergeCell ref="G22:M22"/>
    <mergeCell ref="N15:O15"/>
    <mergeCell ref="N16:O16"/>
    <mergeCell ref="N17:O17"/>
    <mergeCell ref="N18:O18"/>
    <mergeCell ref="N19:O19"/>
    <mergeCell ref="P20:Q22"/>
    <mergeCell ref="P23:Q23"/>
    <mergeCell ref="C15:M15"/>
    <mergeCell ref="C23:O23"/>
    <mergeCell ref="C16:F17"/>
    <mergeCell ref="C18:F19"/>
    <mergeCell ref="C20:F22"/>
    <mergeCell ref="P15:Q15"/>
    <mergeCell ref="P16:Q17"/>
    <mergeCell ref="P18:Q19"/>
    <mergeCell ref="N20:O20"/>
    <mergeCell ref="N21:O21"/>
    <mergeCell ref="N22:O22"/>
    <mergeCell ref="G17:M17"/>
    <mergeCell ref="G18:M18"/>
    <mergeCell ref="G19:M19"/>
  </mergeCells>
  <pageMargins left="0.7" right="0.7" top="0.75" bottom="0.75" header="0.3" footer="0.3"/>
  <pageSetup scale="65"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61"/>
  <sheetViews>
    <sheetView showGridLines="0" zoomScale="69" zoomScaleNormal="69" workbookViewId="0">
      <selection activeCell="R9" sqref="R9"/>
    </sheetView>
  </sheetViews>
  <sheetFormatPr baseColWidth="10" defaultColWidth="0" defaultRowHeight="15" customHeight="1" zeroHeight="1"/>
  <cols>
    <col min="1" max="1" width="11.5703125" style="1" customWidth="1"/>
    <col min="2" max="2" width="10.42578125" style="1" customWidth="1"/>
    <col min="3" max="3" width="11.7109375" style="1" customWidth="1"/>
    <col min="4" max="4" width="9.7109375" style="1" customWidth="1"/>
    <col min="5" max="5" width="9.5703125" style="1" customWidth="1"/>
    <col min="6" max="6" width="9" style="1" customWidth="1"/>
    <col min="7" max="7" width="10.7109375" style="1" customWidth="1"/>
    <col min="8" max="8" width="9.28515625" style="1" customWidth="1"/>
    <col min="9" max="9" width="9.5703125" style="1" customWidth="1"/>
    <col min="10" max="10" width="9.85546875" style="1" customWidth="1"/>
    <col min="11" max="11" width="10.28515625" style="1" customWidth="1"/>
    <col min="12" max="12" width="8.28515625" style="1" customWidth="1"/>
    <col min="13" max="13" width="10" style="1" customWidth="1"/>
    <col min="14" max="14" width="9.5703125" style="1" customWidth="1"/>
    <col min="15" max="15" width="7.7109375" style="1" customWidth="1"/>
    <col min="16" max="16" width="10.7109375" style="1" customWidth="1"/>
    <col min="17" max="18" width="9.28515625" style="1" customWidth="1"/>
    <col min="19" max="19" width="10.42578125" style="1" customWidth="1"/>
    <col min="20" max="16384" width="11.5703125" style="1" hidden="1"/>
  </cols>
  <sheetData>
    <row r="1" spans="1:19" ht="16.149999999999999" customHeight="1">
      <c r="A1" s="195"/>
      <c r="B1" s="195"/>
      <c r="C1" s="195"/>
      <c r="D1" s="11"/>
      <c r="E1" s="201" t="s">
        <v>334</v>
      </c>
      <c r="F1" s="201"/>
      <c r="G1" s="201"/>
      <c r="H1" s="201"/>
      <c r="I1" s="201"/>
      <c r="J1" s="201"/>
      <c r="K1" s="201"/>
      <c r="L1" s="201"/>
      <c r="M1" s="201"/>
      <c r="N1" s="200" t="s">
        <v>338</v>
      </c>
      <c r="O1" s="200"/>
      <c r="P1" s="200"/>
      <c r="Q1" s="200"/>
      <c r="R1" s="200"/>
      <c r="S1" s="200"/>
    </row>
    <row r="2" spans="1:19" ht="16.149999999999999" customHeight="1">
      <c r="A2" s="195"/>
      <c r="B2" s="195"/>
      <c r="C2" s="195"/>
      <c r="D2" s="11"/>
      <c r="E2" s="201"/>
      <c r="F2" s="201"/>
      <c r="G2" s="201"/>
      <c r="H2" s="201"/>
      <c r="I2" s="201"/>
      <c r="J2" s="201"/>
      <c r="K2" s="201"/>
      <c r="L2" s="201"/>
      <c r="M2" s="201"/>
      <c r="N2" s="200"/>
      <c r="O2" s="200"/>
      <c r="P2" s="200"/>
      <c r="Q2" s="200"/>
      <c r="R2" s="200"/>
      <c r="S2" s="200"/>
    </row>
    <row r="3" spans="1:19" ht="16.149999999999999" customHeight="1">
      <c r="A3" s="195"/>
      <c r="B3" s="195"/>
      <c r="C3" s="195"/>
      <c r="D3" s="11"/>
      <c r="E3" s="201"/>
      <c r="F3" s="201"/>
      <c r="G3" s="201"/>
      <c r="H3" s="201"/>
      <c r="I3" s="201"/>
      <c r="J3" s="201"/>
      <c r="K3" s="201"/>
      <c r="L3" s="201"/>
      <c r="M3" s="201"/>
      <c r="N3" s="200"/>
      <c r="O3" s="200"/>
      <c r="P3" s="200"/>
      <c r="Q3" s="200"/>
      <c r="R3" s="200"/>
      <c r="S3" s="200"/>
    </row>
    <row r="4" spans="1:19" ht="16.149999999999999" customHeight="1">
      <c r="A4" s="2"/>
      <c r="B4" s="2"/>
      <c r="C4" s="2"/>
      <c r="D4" s="2"/>
      <c r="E4" s="588"/>
      <c r="F4" s="588"/>
      <c r="G4" s="588"/>
      <c r="H4" s="588"/>
      <c r="I4" s="588"/>
      <c r="J4" s="588"/>
      <c r="K4" s="588"/>
      <c r="L4" s="588"/>
      <c r="M4" s="588"/>
      <c r="N4" s="200"/>
      <c r="O4" s="200"/>
      <c r="P4" s="200"/>
      <c r="Q4" s="200"/>
      <c r="R4" s="200"/>
      <c r="S4" s="200"/>
    </row>
    <row r="5" spans="1:19" s="196" customFormat="1" ht="23.45" customHeight="1">
      <c r="A5" s="3" t="s">
        <v>1</v>
      </c>
      <c r="B5" s="4"/>
      <c r="C5" s="9" t="s">
        <v>2</v>
      </c>
      <c r="D5" s="9"/>
      <c r="E5" s="9"/>
      <c r="F5" s="9"/>
      <c r="G5" s="9"/>
      <c r="H5" s="4"/>
      <c r="I5" s="4"/>
      <c r="J5" s="4"/>
      <c r="K5" s="4"/>
      <c r="L5" s="196" t="s">
        <v>4</v>
      </c>
    </row>
    <row r="6" spans="1:19" ht="26.45" customHeight="1">
      <c r="A6" s="3" t="s">
        <v>3</v>
      </c>
      <c r="B6" s="4"/>
      <c r="C6" s="4"/>
      <c r="D6" s="4"/>
      <c r="E6" s="4"/>
      <c r="F6" s="4"/>
      <c r="G6" s="9"/>
      <c r="H6" s="9"/>
      <c r="I6" s="9"/>
      <c r="J6" s="9"/>
      <c r="K6" s="9"/>
      <c r="L6" s="9"/>
      <c r="M6" s="9"/>
      <c r="N6" s="9"/>
      <c r="O6" s="9"/>
      <c r="P6" s="9"/>
      <c r="Q6" s="10"/>
      <c r="R6" s="5"/>
      <c r="S6" s="5"/>
    </row>
    <row r="7" spans="1:19">
      <c r="A7" s="3"/>
      <c r="B7" s="4"/>
      <c r="C7" s="4"/>
      <c r="D7" s="4"/>
      <c r="E7" s="4"/>
      <c r="F7" s="4"/>
      <c r="G7" s="4"/>
      <c r="H7" s="4"/>
      <c r="I7" s="4"/>
      <c r="J7" s="4"/>
      <c r="K7" s="4"/>
      <c r="L7" s="4"/>
      <c r="M7" s="4"/>
      <c r="N7" s="4"/>
      <c r="O7" s="4"/>
      <c r="P7" s="4"/>
      <c r="Q7" s="12"/>
      <c r="R7" s="5"/>
      <c r="S7" s="5"/>
    </row>
    <row r="8" spans="1:19" ht="15.75" thickBot="1"/>
    <row r="9" spans="1:19" s="149" customFormat="1" ht="19.5" customHeight="1" thickBot="1">
      <c r="C9" s="742" t="s">
        <v>50</v>
      </c>
      <c r="D9" s="743"/>
      <c r="E9" s="743"/>
      <c r="F9" s="743"/>
      <c r="G9" s="743"/>
      <c r="H9" s="743"/>
      <c r="I9" s="743"/>
      <c r="J9" s="743"/>
      <c r="K9" s="743"/>
      <c r="L9" s="743"/>
      <c r="M9" s="743"/>
      <c r="N9" s="743"/>
      <c r="O9" s="743"/>
      <c r="P9" s="743"/>
      <c r="Q9" s="744"/>
    </row>
    <row r="10" spans="1:19" s="149" customFormat="1" ht="32.25" customHeight="1" thickBot="1">
      <c r="C10" s="745" t="s">
        <v>51</v>
      </c>
      <c r="D10" s="753"/>
      <c r="E10" s="753"/>
      <c r="F10" s="753"/>
      <c r="G10" s="753"/>
      <c r="H10" s="753"/>
      <c r="I10" s="746"/>
      <c r="J10" s="778" t="s">
        <v>52</v>
      </c>
      <c r="K10" s="753"/>
      <c r="L10" s="753" t="s">
        <v>53</v>
      </c>
      <c r="M10" s="753"/>
      <c r="N10" s="753" t="s">
        <v>94</v>
      </c>
      <c r="O10" s="754"/>
      <c r="P10" s="745" t="s">
        <v>95</v>
      </c>
      <c r="Q10" s="746"/>
    </row>
    <row r="11" spans="1:19" s="149" customFormat="1" ht="19.5" customHeight="1">
      <c r="C11" s="770" t="s">
        <v>86</v>
      </c>
      <c r="D11" s="771"/>
      <c r="E11" s="771"/>
      <c r="F11" s="771"/>
      <c r="G11" s="771"/>
      <c r="H11" s="771"/>
      <c r="I11" s="772"/>
      <c r="J11" s="779">
        <v>10</v>
      </c>
      <c r="K11" s="776"/>
      <c r="L11" s="776">
        <f>AESP1!R46</f>
        <v>0</v>
      </c>
      <c r="M11" s="776"/>
      <c r="N11" s="766">
        <f>(L11*100)/J11</f>
        <v>0</v>
      </c>
      <c r="O11" s="767"/>
      <c r="P11" s="747">
        <f>N16</f>
        <v>74.468085106382972</v>
      </c>
      <c r="Q11" s="748"/>
    </row>
    <row r="12" spans="1:19" s="149" customFormat="1" ht="19.5" customHeight="1">
      <c r="C12" s="773" t="s">
        <v>90</v>
      </c>
      <c r="D12" s="774"/>
      <c r="E12" s="774"/>
      <c r="F12" s="774"/>
      <c r="G12" s="774"/>
      <c r="H12" s="774"/>
      <c r="I12" s="775"/>
      <c r="J12" s="765">
        <v>10</v>
      </c>
      <c r="K12" s="777"/>
      <c r="L12" s="777">
        <f>AESP1!P66</f>
        <v>10</v>
      </c>
      <c r="M12" s="777"/>
      <c r="N12" s="768">
        <f t="shared" ref="N12:N16" si="0">(L12*100)/J12</f>
        <v>100</v>
      </c>
      <c r="O12" s="769"/>
      <c r="P12" s="749"/>
      <c r="Q12" s="750"/>
    </row>
    <row r="13" spans="1:19" s="149" customFormat="1" ht="19.5" customHeight="1">
      <c r="C13" s="773" t="s">
        <v>91</v>
      </c>
      <c r="D13" s="774"/>
      <c r="E13" s="774"/>
      <c r="F13" s="774"/>
      <c r="G13" s="774"/>
      <c r="H13" s="774"/>
      <c r="I13" s="775"/>
      <c r="J13" s="803">
        <f>AESP1!R82</f>
        <v>10</v>
      </c>
      <c r="K13" s="765"/>
      <c r="L13" s="764">
        <f>AESP1!R83</f>
        <v>10</v>
      </c>
      <c r="M13" s="765"/>
      <c r="N13" s="768">
        <f t="shared" si="0"/>
        <v>100</v>
      </c>
      <c r="O13" s="769"/>
      <c r="P13" s="749"/>
      <c r="Q13" s="750"/>
    </row>
    <row r="14" spans="1:19" s="149" customFormat="1" ht="19.5" customHeight="1">
      <c r="C14" s="773" t="s">
        <v>92</v>
      </c>
      <c r="D14" s="774"/>
      <c r="E14" s="774"/>
      <c r="F14" s="774"/>
      <c r="G14" s="774"/>
      <c r="H14" s="774"/>
      <c r="I14" s="775"/>
      <c r="J14" s="803">
        <f>AESP1!R92</f>
        <v>10</v>
      </c>
      <c r="K14" s="765"/>
      <c r="L14" s="764">
        <f>AESP1!R93</f>
        <v>9</v>
      </c>
      <c r="M14" s="765"/>
      <c r="N14" s="768">
        <f t="shared" si="0"/>
        <v>90</v>
      </c>
      <c r="O14" s="769"/>
      <c r="P14" s="749"/>
      <c r="Q14" s="750"/>
    </row>
    <row r="15" spans="1:19" s="149" customFormat="1" ht="19.5" customHeight="1">
      <c r="C15" s="773" t="s">
        <v>93</v>
      </c>
      <c r="D15" s="774"/>
      <c r="E15" s="774"/>
      <c r="F15" s="774"/>
      <c r="G15" s="774"/>
      <c r="H15" s="774"/>
      <c r="I15" s="775"/>
      <c r="J15" s="765">
        <f>AESP1!R97</f>
        <v>7</v>
      </c>
      <c r="K15" s="777"/>
      <c r="L15" s="777">
        <f>AESP1!R98</f>
        <v>6</v>
      </c>
      <c r="M15" s="777"/>
      <c r="N15" s="768">
        <f t="shared" si="0"/>
        <v>85.714285714285708</v>
      </c>
      <c r="O15" s="769"/>
      <c r="P15" s="749"/>
      <c r="Q15" s="750"/>
    </row>
    <row r="16" spans="1:19" s="149" customFormat="1" ht="19.5" customHeight="1" thickBot="1">
      <c r="C16" s="785" t="s">
        <v>55</v>
      </c>
      <c r="D16" s="786"/>
      <c r="E16" s="786"/>
      <c r="F16" s="786"/>
      <c r="G16" s="786"/>
      <c r="H16" s="786"/>
      <c r="I16" s="787"/>
      <c r="J16" s="810">
        <f>SUM(J11:J15)</f>
        <v>47</v>
      </c>
      <c r="K16" s="809"/>
      <c r="L16" s="809">
        <f>SUM(L11:L15)</f>
        <v>35</v>
      </c>
      <c r="M16" s="809"/>
      <c r="N16" s="804">
        <f t="shared" si="0"/>
        <v>74.468085106382972</v>
      </c>
      <c r="O16" s="805"/>
      <c r="P16" s="751"/>
      <c r="Q16" s="752"/>
    </row>
    <row r="17" spans="3:17" s="149" customFormat="1" ht="19.5" customHeight="1" thickBot="1">
      <c r="C17" s="806" t="s">
        <v>56</v>
      </c>
      <c r="D17" s="807"/>
      <c r="E17" s="807"/>
      <c r="F17" s="807"/>
      <c r="G17" s="807"/>
      <c r="H17" s="807"/>
      <c r="I17" s="807"/>
      <c r="J17" s="807"/>
      <c r="K17" s="807"/>
      <c r="L17" s="807"/>
      <c r="M17" s="807"/>
      <c r="N17" s="807"/>
      <c r="O17" s="807"/>
      <c r="P17" s="807"/>
      <c r="Q17" s="808"/>
    </row>
    <row r="18" spans="3:17" s="149" customFormat="1" ht="32.25" customHeight="1" thickBot="1">
      <c r="C18" s="755" t="s">
        <v>51</v>
      </c>
      <c r="D18" s="756"/>
      <c r="E18" s="756"/>
      <c r="F18" s="756"/>
      <c r="G18" s="756"/>
      <c r="H18" s="756"/>
      <c r="I18" s="757"/>
      <c r="J18" s="780" t="s">
        <v>52</v>
      </c>
      <c r="K18" s="756"/>
      <c r="L18" s="756" t="s">
        <v>53</v>
      </c>
      <c r="M18" s="756"/>
      <c r="N18" s="756" t="s">
        <v>94</v>
      </c>
      <c r="O18" s="781"/>
      <c r="P18" s="755" t="s">
        <v>95</v>
      </c>
      <c r="Q18" s="757"/>
    </row>
    <row r="19" spans="3:17" s="149" customFormat="1" ht="19.5" customHeight="1">
      <c r="C19" s="770" t="s">
        <v>129</v>
      </c>
      <c r="D19" s="771"/>
      <c r="E19" s="771"/>
      <c r="F19" s="771"/>
      <c r="G19" s="771"/>
      <c r="H19" s="771"/>
      <c r="I19" s="772"/>
      <c r="J19" s="779">
        <v>10</v>
      </c>
      <c r="K19" s="776"/>
      <c r="L19" s="776">
        <f>AESP2!R41</f>
        <v>8</v>
      </c>
      <c r="M19" s="776"/>
      <c r="N19" s="814">
        <f>(L19*100)/J19</f>
        <v>80</v>
      </c>
      <c r="O19" s="815"/>
      <c r="P19" s="758">
        <f>(L22*100)/J22</f>
        <v>80</v>
      </c>
      <c r="Q19" s="759"/>
    </row>
    <row r="20" spans="3:17" s="149" customFormat="1" ht="19.5" customHeight="1">
      <c r="C20" s="811" t="s">
        <v>130</v>
      </c>
      <c r="D20" s="812"/>
      <c r="E20" s="812"/>
      <c r="F20" s="812"/>
      <c r="G20" s="812"/>
      <c r="H20" s="812"/>
      <c r="I20" s="813"/>
      <c r="J20" s="765">
        <v>10</v>
      </c>
      <c r="K20" s="777"/>
      <c r="L20" s="777">
        <f>AESP2!R41</f>
        <v>8</v>
      </c>
      <c r="M20" s="777"/>
      <c r="N20" s="816">
        <f t="shared" ref="N20:N22" si="1">(L20*100)/J20</f>
        <v>80</v>
      </c>
      <c r="O20" s="817"/>
      <c r="P20" s="760"/>
      <c r="Q20" s="761"/>
    </row>
    <row r="21" spans="3:17" s="149" customFormat="1" ht="19.5" customHeight="1">
      <c r="C21" s="773" t="s">
        <v>131</v>
      </c>
      <c r="D21" s="774"/>
      <c r="E21" s="774"/>
      <c r="F21" s="774"/>
      <c r="G21" s="774"/>
      <c r="H21" s="774"/>
      <c r="I21" s="775"/>
      <c r="J21" s="765">
        <f>AESP2!Q51</f>
        <v>5</v>
      </c>
      <c r="K21" s="777"/>
      <c r="L21" s="777">
        <f>AESP2!O49</f>
        <v>4</v>
      </c>
      <c r="M21" s="777"/>
      <c r="N21" s="816">
        <f t="shared" si="1"/>
        <v>80</v>
      </c>
      <c r="O21" s="817"/>
      <c r="P21" s="760"/>
      <c r="Q21" s="761"/>
    </row>
    <row r="22" spans="3:17" s="149" customFormat="1" ht="19.5" customHeight="1" thickBot="1">
      <c r="C22" s="785" t="s">
        <v>57</v>
      </c>
      <c r="D22" s="786"/>
      <c r="E22" s="786"/>
      <c r="F22" s="786"/>
      <c r="G22" s="786"/>
      <c r="H22" s="786"/>
      <c r="I22" s="787"/>
      <c r="J22" s="810">
        <f>SUM(J19:J21)</f>
        <v>25</v>
      </c>
      <c r="K22" s="809"/>
      <c r="L22" s="809">
        <f>SUM(L19:L21)</f>
        <v>20</v>
      </c>
      <c r="M22" s="809"/>
      <c r="N22" s="818">
        <f t="shared" si="1"/>
        <v>80</v>
      </c>
      <c r="O22" s="819"/>
      <c r="P22" s="762"/>
      <c r="Q22" s="763"/>
    </row>
    <row r="23" spans="3:17" s="149" customFormat="1" ht="19.5" customHeight="1" thickBot="1">
      <c r="C23" s="841" t="s">
        <v>58</v>
      </c>
      <c r="D23" s="842"/>
      <c r="E23" s="842"/>
      <c r="F23" s="842"/>
      <c r="G23" s="842"/>
      <c r="H23" s="842"/>
      <c r="I23" s="842"/>
      <c r="J23" s="842"/>
      <c r="K23" s="842"/>
      <c r="L23" s="842"/>
      <c r="M23" s="842"/>
      <c r="N23" s="842"/>
      <c r="O23" s="842"/>
      <c r="P23" s="842"/>
      <c r="Q23" s="843"/>
    </row>
    <row r="24" spans="3:17" s="149" customFormat="1" ht="32.25" customHeight="1" thickBot="1">
      <c r="C24" s="755" t="s">
        <v>51</v>
      </c>
      <c r="D24" s="756"/>
      <c r="E24" s="756"/>
      <c r="F24" s="756"/>
      <c r="G24" s="756"/>
      <c r="H24" s="756"/>
      <c r="I24" s="757"/>
      <c r="J24" s="780" t="s">
        <v>52</v>
      </c>
      <c r="K24" s="756"/>
      <c r="L24" s="756" t="s">
        <v>53</v>
      </c>
      <c r="M24" s="756"/>
      <c r="N24" s="756" t="s">
        <v>94</v>
      </c>
      <c r="O24" s="781"/>
      <c r="P24" s="755" t="s">
        <v>95</v>
      </c>
      <c r="Q24" s="757"/>
    </row>
    <row r="25" spans="3:17" s="149" customFormat="1" ht="19.5" customHeight="1" thickBot="1">
      <c r="C25" s="770" t="s">
        <v>219</v>
      </c>
      <c r="D25" s="771"/>
      <c r="E25" s="771"/>
      <c r="F25" s="771"/>
      <c r="G25" s="771"/>
      <c r="H25" s="771"/>
      <c r="I25" s="772"/>
      <c r="J25" s="779">
        <f>AESP3!R18</f>
        <v>4</v>
      </c>
      <c r="K25" s="776"/>
      <c r="L25" s="776">
        <f>AESP3!R19</f>
        <v>3</v>
      </c>
      <c r="M25" s="776"/>
      <c r="N25" s="853">
        <f>(L25*100)/J25</f>
        <v>75</v>
      </c>
      <c r="O25" s="854"/>
      <c r="P25" s="847">
        <f>(L34*100)/J34</f>
        <v>75</v>
      </c>
      <c r="Q25" s="848"/>
    </row>
    <row r="26" spans="3:17" s="149" customFormat="1" ht="19.5" customHeight="1" thickBot="1">
      <c r="C26" s="773" t="s">
        <v>220</v>
      </c>
      <c r="D26" s="774"/>
      <c r="E26" s="774"/>
      <c r="F26" s="774"/>
      <c r="G26" s="774"/>
      <c r="H26" s="774"/>
      <c r="I26" s="775"/>
      <c r="J26" s="765">
        <v>10</v>
      </c>
      <c r="K26" s="777"/>
      <c r="L26" s="777">
        <f>AESP3!R40</f>
        <v>9</v>
      </c>
      <c r="M26" s="777"/>
      <c r="N26" s="853">
        <f t="shared" ref="N26:N34" si="2">(L26*100)/J26</f>
        <v>90</v>
      </c>
      <c r="O26" s="854"/>
      <c r="P26" s="849"/>
      <c r="Q26" s="850"/>
    </row>
    <row r="27" spans="3:17" s="149" customFormat="1" ht="19.5" customHeight="1" thickBot="1">
      <c r="C27" s="773" t="s">
        <v>221</v>
      </c>
      <c r="D27" s="774"/>
      <c r="E27" s="774"/>
      <c r="F27" s="774"/>
      <c r="G27" s="774"/>
      <c r="H27" s="774"/>
      <c r="I27" s="775"/>
      <c r="J27" s="765">
        <v>10</v>
      </c>
      <c r="K27" s="777"/>
      <c r="L27" s="777">
        <f>AESP3!R53</f>
        <v>8</v>
      </c>
      <c r="M27" s="777"/>
      <c r="N27" s="853">
        <f t="shared" si="2"/>
        <v>80</v>
      </c>
      <c r="O27" s="854"/>
      <c r="P27" s="849"/>
      <c r="Q27" s="850"/>
    </row>
    <row r="28" spans="3:17" s="149" customFormat="1" ht="19.5" customHeight="1" thickBot="1">
      <c r="C28" s="773" t="s">
        <v>222</v>
      </c>
      <c r="D28" s="774"/>
      <c r="E28" s="774"/>
      <c r="F28" s="774"/>
      <c r="G28" s="774"/>
      <c r="H28" s="774"/>
      <c r="I28" s="775"/>
      <c r="J28" s="765">
        <f>AESP3!R62</f>
        <v>8</v>
      </c>
      <c r="K28" s="777"/>
      <c r="L28" s="777">
        <f>AESP3!R63</f>
        <v>6</v>
      </c>
      <c r="M28" s="777"/>
      <c r="N28" s="853">
        <f t="shared" si="2"/>
        <v>75</v>
      </c>
      <c r="O28" s="854"/>
      <c r="P28" s="849"/>
      <c r="Q28" s="850"/>
    </row>
    <row r="29" spans="3:17" s="149" customFormat="1" ht="19.5" customHeight="1" thickBot="1">
      <c r="C29" s="773" t="s">
        <v>223</v>
      </c>
      <c r="D29" s="774"/>
      <c r="E29" s="774"/>
      <c r="F29" s="774"/>
      <c r="G29" s="774"/>
      <c r="H29" s="774"/>
      <c r="I29" s="775"/>
      <c r="J29" s="765">
        <f>AESP3!R86</f>
        <v>10</v>
      </c>
      <c r="K29" s="777"/>
      <c r="L29" s="777">
        <f>AESP3!R87</f>
        <v>6</v>
      </c>
      <c r="M29" s="777"/>
      <c r="N29" s="853">
        <f t="shared" si="2"/>
        <v>60</v>
      </c>
      <c r="O29" s="854"/>
      <c r="P29" s="849"/>
      <c r="Q29" s="850"/>
    </row>
    <row r="30" spans="3:17" s="149" customFormat="1" ht="19.5" customHeight="1" thickBot="1">
      <c r="C30" s="773" t="s">
        <v>224</v>
      </c>
      <c r="D30" s="774"/>
      <c r="E30" s="774"/>
      <c r="F30" s="774"/>
      <c r="G30" s="774"/>
      <c r="H30" s="774"/>
      <c r="I30" s="775"/>
      <c r="J30" s="765" t="str">
        <f>AESP3!R113</f>
        <v>NA</v>
      </c>
      <c r="K30" s="777"/>
      <c r="L30" s="777" t="str">
        <f>AESP3!R114</f>
        <v>NA</v>
      </c>
      <c r="M30" s="777"/>
      <c r="N30" s="853" t="str">
        <f>IF(J30="NA","NA",(L30*100)/J30)</f>
        <v>NA</v>
      </c>
      <c r="O30" s="854"/>
      <c r="P30" s="849"/>
      <c r="Q30" s="850"/>
    </row>
    <row r="31" spans="3:17" s="149" customFormat="1" ht="19.5" customHeight="1" thickBot="1">
      <c r="C31" s="773" t="s">
        <v>225</v>
      </c>
      <c r="D31" s="774"/>
      <c r="E31" s="774"/>
      <c r="F31" s="774"/>
      <c r="G31" s="774"/>
      <c r="H31" s="774"/>
      <c r="I31" s="775"/>
      <c r="J31" s="765">
        <f>AESP3!Q134</f>
        <v>7</v>
      </c>
      <c r="K31" s="777"/>
      <c r="L31" s="777">
        <f>AESP3!Q135</f>
        <v>6</v>
      </c>
      <c r="M31" s="777"/>
      <c r="N31" s="853">
        <f t="shared" si="2"/>
        <v>85.714285714285708</v>
      </c>
      <c r="O31" s="854"/>
      <c r="P31" s="849"/>
      <c r="Q31" s="850"/>
    </row>
    <row r="32" spans="3:17" s="149" customFormat="1" ht="19.5" customHeight="1" thickBot="1">
      <c r="C32" s="773" t="s">
        <v>226</v>
      </c>
      <c r="D32" s="774"/>
      <c r="E32" s="774"/>
      <c r="F32" s="774"/>
      <c r="G32" s="774"/>
      <c r="H32" s="774"/>
      <c r="I32" s="775"/>
      <c r="J32" s="765" t="str">
        <f>AESP3!R151</f>
        <v>NA</v>
      </c>
      <c r="K32" s="777"/>
      <c r="L32" s="777" t="str">
        <f>AESP3!R152</f>
        <v>NA</v>
      </c>
      <c r="M32" s="777"/>
      <c r="N32" s="853" t="str">
        <f>IF(J32="NA","NA",(L32*100)/J32)</f>
        <v>NA</v>
      </c>
      <c r="O32" s="854"/>
      <c r="P32" s="849"/>
      <c r="Q32" s="850"/>
    </row>
    <row r="33" spans="3:17" s="149" customFormat="1" ht="19.5" customHeight="1" thickBot="1">
      <c r="C33" s="773" t="s">
        <v>227</v>
      </c>
      <c r="D33" s="774"/>
      <c r="E33" s="774"/>
      <c r="F33" s="774"/>
      <c r="G33" s="774"/>
      <c r="H33" s="774"/>
      <c r="I33" s="775"/>
      <c r="J33" s="765">
        <f>AESP3!P167</f>
        <v>3</v>
      </c>
      <c r="K33" s="777"/>
      <c r="L33" s="777">
        <f>AESP3!P168</f>
        <v>1</v>
      </c>
      <c r="M33" s="777"/>
      <c r="N33" s="853">
        <f t="shared" si="2"/>
        <v>33.333333333333336</v>
      </c>
      <c r="O33" s="854"/>
      <c r="P33" s="849"/>
      <c r="Q33" s="850"/>
    </row>
    <row r="34" spans="3:17" s="149" customFormat="1" ht="19.5" customHeight="1" thickBot="1">
      <c r="C34" s="785" t="s">
        <v>59</v>
      </c>
      <c r="D34" s="786"/>
      <c r="E34" s="786"/>
      <c r="F34" s="786"/>
      <c r="G34" s="786"/>
      <c r="H34" s="786"/>
      <c r="I34" s="787"/>
      <c r="J34" s="820">
        <f>SUM(J25:J33)</f>
        <v>52</v>
      </c>
      <c r="K34" s="821"/>
      <c r="L34" s="821">
        <f>SUM(L25:L33)</f>
        <v>39</v>
      </c>
      <c r="M34" s="821"/>
      <c r="N34" s="855">
        <f t="shared" si="2"/>
        <v>75</v>
      </c>
      <c r="O34" s="797"/>
      <c r="P34" s="851"/>
      <c r="Q34" s="852"/>
    </row>
    <row r="35" spans="3:17" s="149" customFormat="1" ht="19.5" customHeight="1" thickBot="1">
      <c r="C35" s="841" t="s">
        <v>60</v>
      </c>
      <c r="D35" s="842"/>
      <c r="E35" s="842"/>
      <c r="F35" s="842"/>
      <c r="G35" s="842"/>
      <c r="H35" s="842"/>
      <c r="I35" s="842"/>
      <c r="J35" s="842"/>
      <c r="K35" s="842"/>
      <c r="L35" s="842"/>
      <c r="M35" s="842"/>
      <c r="N35" s="842"/>
      <c r="O35" s="842"/>
      <c r="P35" s="842"/>
      <c r="Q35" s="843"/>
    </row>
    <row r="36" spans="3:17" s="149" customFormat="1" ht="32.25" customHeight="1" thickBot="1">
      <c r="C36" s="755" t="s">
        <v>51</v>
      </c>
      <c r="D36" s="756"/>
      <c r="E36" s="756"/>
      <c r="F36" s="756"/>
      <c r="G36" s="756"/>
      <c r="H36" s="756"/>
      <c r="I36" s="757"/>
      <c r="J36" s="780" t="s">
        <v>52</v>
      </c>
      <c r="K36" s="756"/>
      <c r="L36" s="756" t="s">
        <v>53</v>
      </c>
      <c r="M36" s="756"/>
      <c r="N36" s="756" t="s">
        <v>94</v>
      </c>
      <c r="O36" s="781"/>
      <c r="P36" s="755" t="s">
        <v>95</v>
      </c>
      <c r="Q36" s="757"/>
    </row>
    <row r="37" spans="3:17" s="149" customFormat="1" ht="19.5" customHeight="1">
      <c r="C37" s="856" t="s">
        <v>237</v>
      </c>
      <c r="D37" s="857"/>
      <c r="E37" s="857"/>
      <c r="F37" s="857"/>
      <c r="G37" s="857"/>
      <c r="H37" s="857"/>
      <c r="I37" s="858"/>
      <c r="J37" s="862">
        <f>AESP4!Q23</f>
        <v>10</v>
      </c>
      <c r="K37" s="863"/>
      <c r="L37" s="865">
        <f>AESP4!Q24</f>
        <v>8</v>
      </c>
      <c r="M37" s="863"/>
      <c r="N37" s="801">
        <f>(L38*100)/J38</f>
        <v>80</v>
      </c>
      <c r="O37" s="867"/>
      <c r="P37" s="870">
        <f>(L38*100)/J38</f>
        <v>80</v>
      </c>
      <c r="Q37" s="871"/>
    </row>
    <row r="38" spans="3:17" s="149" customFormat="1" ht="19.5" customHeight="1" thickBot="1">
      <c r="C38" s="859" t="s">
        <v>61</v>
      </c>
      <c r="D38" s="860"/>
      <c r="E38" s="860"/>
      <c r="F38" s="860"/>
      <c r="G38" s="860"/>
      <c r="H38" s="860"/>
      <c r="I38" s="861"/>
      <c r="J38" s="864">
        <f>J37</f>
        <v>10</v>
      </c>
      <c r="K38" s="820"/>
      <c r="L38" s="866">
        <f>L37</f>
        <v>8</v>
      </c>
      <c r="M38" s="820"/>
      <c r="N38" s="868">
        <f>(L38*100)/J38</f>
        <v>80</v>
      </c>
      <c r="O38" s="869"/>
      <c r="P38" s="872"/>
      <c r="Q38" s="873"/>
    </row>
    <row r="39" spans="3:17" s="149" customFormat="1" ht="19.5" customHeight="1" thickBot="1">
      <c r="C39" s="841" t="s">
        <v>62</v>
      </c>
      <c r="D39" s="842"/>
      <c r="E39" s="842"/>
      <c r="F39" s="842"/>
      <c r="G39" s="842"/>
      <c r="H39" s="842"/>
      <c r="I39" s="842"/>
      <c r="J39" s="842"/>
      <c r="K39" s="842"/>
      <c r="L39" s="842"/>
      <c r="M39" s="842"/>
      <c r="N39" s="842"/>
      <c r="O39" s="842"/>
      <c r="P39" s="842"/>
      <c r="Q39" s="843"/>
    </row>
    <row r="40" spans="3:17" s="149" customFormat="1" ht="32.25" customHeight="1" thickBot="1">
      <c r="C40" s="755" t="s">
        <v>51</v>
      </c>
      <c r="D40" s="756"/>
      <c r="E40" s="756"/>
      <c r="F40" s="756"/>
      <c r="G40" s="756"/>
      <c r="H40" s="756"/>
      <c r="I40" s="757"/>
      <c r="J40" s="780" t="s">
        <v>52</v>
      </c>
      <c r="K40" s="756"/>
      <c r="L40" s="756" t="s">
        <v>53</v>
      </c>
      <c r="M40" s="756"/>
      <c r="N40" s="756" t="s">
        <v>94</v>
      </c>
      <c r="O40" s="781"/>
      <c r="P40" s="755" t="s">
        <v>95</v>
      </c>
      <c r="Q40" s="757"/>
    </row>
    <row r="41" spans="3:17" s="149" customFormat="1" ht="19.5" customHeight="1">
      <c r="C41" s="782" t="s">
        <v>304</v>
      </c>
      <c r="D41" s="783"/>
      <c r="E41" s="783"/>
      <c r="F41" s="783"/>
      <c r="G41" s="783"/>
      <c r="H41" s="783"/>
      <c r="I41" s="784"/>
      <c r="J41" s="793">
        <f>AESP5!R30</f>
        <v>14</v>
      </c>
      <c r="K41" s="839"/>
      <c r="L41" s="839">
        <f>AESP5!R31</f>
        <v>9</v>
      </c>
      <c r="M41" s="839"/>
      <c r="N41" s="834">
        <f>(L41*100)/J41</f>
        <v>64.285714285714292</v>
      </c>
      <c r="O41" s="801"/>
      <c r="P41" s="870">
        <f>(L46*100)/J46</f>
        <v>80.645161290322577</v>
      </c>
      <c r="Q41" s="871"/>
    </row>
    <row r="42" spans="3:17" s="149" customFormat="1" ht="19.5" customHeight="1">
      <c r="C42" s="773" t="s">
        <v>305</v>
      </c>
      <c r="D42" s="774"/>
      <c r="E42" s="774"/>
      <c r="F42" s="774"/>
      <c r="G42" s="774"/>
      <c r="H42" s="774"/>
      <c r="I42" s="775"/>
      <c r="J42" s="765">
        <f>AESP5!R36</f>
        <v>4</v>
      </c>
      <c r="K42" s="777"/>
      <c r="L42" s="777">
        <f>AESP5!R37</f>
        <v>3</v>
      </c>
      <c r="M42" s="777"/>
      <c r="N42" s="834">
        <f t="shared" ref="N42:N46" si="3">(L42*100)/J42</f>
        <v>75</v>
      </c>
      <c r="O42" s="801"/>
      <c r="P42" s="870"/>
      <c r="Q42" s="871"/>
    </row>
    <row r="43" spans="3:17" s="149" customFormat="1" ht="19.5" customHeight="1">
      <c r="C43" s="773" t="s">
        <v>306</v>
      </c>
      <c r="D43" s="774"/>
      <c r="E43" s="774"/>
      <c r="F43" s="774"/>
      <c r="G43" s="774"/>
      <c r="H43" s="774"/>
      <c r="I43" s="775"/>
      <c r="J43" s="765">
        <f>AESP5!R41</f>
        <v>4</v>
      </c>
      <c r="K43" s="777"/>
      <c r="L43" s="777">
        <f>AESP5!R42</f>
        <v>4</v>
      </c>
      <c r="M43" s="777"/>
      <c r="N43" s="834">
        <f t="shared" si="3"/>
        <v>100</v>
      </c>
      <c r="O43" s="801"/>
      <c r="P43" s="870"/>
      <c r="Q43" s="871"/>
    </row>
    <row r="44" spans="3:17" s="149" customFormat="1" ht="19.5" customHeight="1">
      <c r="C44" s="773" t="s">
        <v>307</v>
      </c>
      <c r="D44" s="774"/>
      <c r="E44" s="774"/>
      <c r="F44" s="774"/>
      <c r="G44" s="774"/>
      <c r="H44" s="774"/>
      <c r="I44" s="775"/>
      <c r="J44" s="765">
        <f>AESP5!R45</f>
        <v>3</v>
      </c>
      <c r="K44" s="777"/>
      <c r="L44" s="777">
        <f>AESP5!R46</f>
        <v>3</v>
      </c>
      <c r="M44" s="777"/>
      <c r="N44" s="834">
        <f t="shared" si="3"/>
        <v>100</v>
      </c>
      <c r="O44" s="801"/>
      <c r="P44" s="870"/>
      <c r="Q44" s="871"/>
    </row>
    <row r="45" spans="3:17" s="149" customFormat="1" ht="19.5" customHeight="1">
      <c r="C45" s="773" t="s">
        <v>308</v>
      </c>
      <c r="D45" s="774"/>
      <c r="E45" s="774"/>
      <c r="F45" s="774"/>
      <c r="G45" s="774"/>
      <c r="H45" s="774"/>
      <c r="I45" s="775"/>
      <c r="J45" s="765">
        <f>AESP5!R52</f>
        <v>6</v>
      </c>
      <c r="K45" s="777"/>
      <c r="L45" s="777">
        <f>AESP5!R53</f>
        <v>6</v>
      </c>
      <c r="M45" s="777"/>
      <c r="N45" s="834">
        <f t="shared" si="3"/>
        <v>100</v>
      </c>
      <c r="O45" s="801"/>
      <c r="P45" s="870"/>
      <c r="Q45" s="871"/>
    </row>
    <row r="46" spans="3:17" s="149" customFormat="1" ht="19.5" customHeight="1" thickBot="1">
      <c r="C46" s="835" t="s">
        <v>63</v>
      </c>
      <c r="D46" s="836"/>
      <c r="E46" s="836"/>
      <c r="F46" s="836"/>
      <c r="G46" s="836"/>
      <c r="H46" s="836"/>
      <c r="I46" s="837"/>
      <c r="J46" s="820">
        <f>SUM(J41:J45)</f>
        <v>31</v>
      </c>
      <c r="K46" s="821"/>
      <c r="L46" s="821">
        <f>SUM(L41:L45)</f>
        <v>25</v>
      </c>
      <c r="M46" s="821"/>
      <c r="N46" s="874">
        <f t="shared" si="3"/>
        <v>80.645161290322577</v>
      </c>
      <c r="O46" s="799"/>
      <c r="P46" s="870"/>
      <c r="Q46" s="871"/>
    </row>
    <row r="47" spans="3:17" s="149" customFormat="1" ht="19.5" customHeight="1" thickBot="1">
      <c r="C47" s="841" t="s">
        <v>238</v>
      </c>
      <c r="D47" s="842"/>
      <c r="E47" s="842"/>
      <c r="F47" s="842"/>
      <c r="G47" s="842"/>
      <c r="H47" s="842"/>
      <c r="I47" s="842"/>
      <c r="J47" s="842"/>
      <c r="K47" s="842"/>
      <c r="L47" s="842"/>
      <c r="M47" s="842"/>
      <c r="N47" s="842"/>
      <c r="O47" s="842"/>
      <c r="P47" s="842"/>
      <c r="Q47" s="843"/>
    </row>
    <row r="48" spans="3:17" s="149" customFormat="1" ht="32.25" customHeight="1" thickBot="1">
      <c r="C48" s="755" t="s">
        <v>51</v>
      </c>
      <c r="D48" s="756"/>
      <c r="E48" s="756"/>
      <c r="F48" s="756"/>
      <c r="G48" s="756"/>
      <c r="H48" s="756"/>
      <c r="I48" s="757"/>
      <c r="J48" s="755" t="s">
        <v>52</v>
      </c>
      <c r="K48" s="756"/>
      <c r="L48" s="756" t="s">
        <v>53</v>
      </c>
      <c r="M48" s="756"/>
      <c r="N48" s="756" t="s">
        <v>94</v>
      </c>
      <c r="O48" s="757"/>
      <c r="P48" s="755" t="s">
        <v>95</v>
      </c>
      <c r="Q48" s="757"/>
    </row>
    <row r="49" spans="3:17" s="149" customFormat="1" ht="19.5" customHeight="1">
      <c r="C49" s="782" t="s">
        <v>303</v>
      </c>
      <c r="D49" s="783"/>
      <c r="E49" s="783"/>
      <c r="F49" s="783"/>
      <c r="G49" s="783"/>
      <c r="H49" s="783"/>
      <c r="I49" s="784"/>
      <c r="J49" s="838">
        <f>AESP6!Q18</f>
        <v>5</v>
      </c>
      <c r="K49" s="839"/>
      <c r="L49" s="839">
        <f>AESP6!O16</f>
        <v>4</v>
      </c>
      <c r="M49" s="839"/>
      <c r="N49" s="834">
        <f>(L49*100)/J49</f>
        <v>80</v>
      </c>
      <c r="O49" s="876"/>
      <c r="P49" s="870">
        <f>(L52*100)/J52</f>
        <v>68.75</v>
      </c>
      <c r="Q49" s="871"/>
    </row>
    <row r="50" spans="3:17" s="149" customFormat="1" ht="19.5" customHeight="1">
      <c r="C50" s="773" t="s">
        <v>64</v>
      </c>
      <c r="D50" s="774"/>
      <c r="E50" s="774"/>
      <c r="F50" s="774"/>
      <c r="G50" s="774"/>
      <c r="H50" s="774"/>
      <c r="I50" s="775"/>
      <c r="J50" s="840">
        <v>7</v>
      </c>
      <c r="K50" s="777"/>
      <c r="L50" s="777">
        <f>AESP6!O47</f>
        <v>4</v>
      </c>
      <c r="M50" s="777"/>
      <c r="N50" s="834">
        <f t="shared" ref="N50:N52" si="4">(L50*100)/J50</f>
        <v>57.142857142857146</v>
      </c>
      <c r="O50" s="876"/>
      <c r="P50" s="870"/>
      <c r="Q50" s="871"/>
    </row>
    <row r="51" spans="3:17" s="149" customFormat="1" ht="19.5" customHeight="1">
      <c r="C51" s="773" t="s">
        <v>65</v>
      </c>
      <c r="D51" s="774"/>
      <c r="E51" s="774"/>
      <c r="F51" s="774"/>
      <c r="G51" s="774"/>
      <c r="H51" s="774"/>
      <c r="I51" s="775"/>
      <c r="J51" s="840">
        <v>4</v>
      </c>
      <c r="K51" s="777"/>
      <c r="L51" s="777">
        <f>AESP6!O52</f>
        <v>3</v>
      </c>
      <c r="M51" s="777"/>
      <c r="N51" s="834">
        <f t="shared" si="4"/>
        <v>75</v>
      </c>
      <c r="O51" s="876"/>
      <c r="P51" s="870"/>
      <c r="Q51" s="871"/>
    </row>
    <row r="52" spans="3:17" s="149" customFormat="1" ht="19.5" customHeight="1" thickBot="1">
      <c r="C52" s="835" t="s">
        <v>66</v>
      </c>
      <c r="D52" s="836"/>
      <c r="E52" s="836"/>
      <c r="F52" s="836"/>
      <c r="G52" s="836"/>
      <c r="H52" s="836"/>
      <c r="I52" s="837"/>
      <c r="J52" s="875">
        <f>SUM(J49:J51)</f>
        <v>16</v>
      </c>
      <c r="K52" s="821"/>
      <c r="L52" s="821">
        <f>SUM(L49:L51)</f>
        <v>11</v>
      </c>
      <c r="M52" s="821"/>
      <c r="N52" s="874">
        <f t="shared" si="4"/>
        <v>68.75</v>
      </c>
      <c r="O52" s="877"/>
      <c r="P52" s="870"/>
      <c r="Q52" s="871"/>
    </row>
    <row r="53" spans="3:17" s="149" customFormat="1" ht="19.5" customHeight="1" thickBot="1">
      <c r="C53" s="841" t="s">
        <v>239</v>
      </c>
      <c r="D53" s="842"/>
      <c r="E53" s="842"/>
      <c r="F53" s="842"/>
      <c r="G53" s="842"/>
      <c r="H53" s="842"/>
      <c r="I53" s="842"/>
      <c r="J53" s="842"/>
      <c r="K53" s="842"/>
      <c r="L53" s="842"/>
      <c r="M53" s="842"/>
      <c r="N53" s="842"/>
      <c r="O53" s="842"/>
      <c r="P53" s="842"/>
      <c r="Q53" s="843"/>
    </row>
    <row r="54" spans="3:17" s="149" customFormat="1" ht="32.25" customHeight="1" thickBot="1">
      <c r="C54" s="755" t="s">
        <v>51</v>
      </c>
      <c r="D54" s="756"/>
      <c r="E54" s="756"/>
      <c r="F54" s="756"/>
      <c r="G54" s="756"/>
      <c r="H54" s="756"/>
      <c r="I54" s="757"/>
      <c r="J54" s="780" t="s">
        <v>52</v>
      </c>
      <c r="K54" s="756"/>
      <c r="L54" s="756" t="s">
        <v>53</v>
      </c>
      <c r="M54" s="756"/>
      <c r="N54" s="756" t="s">
        <v>94</v>
      </c>
      <c r="O54" s="781"/>
      <c r="P54" s="755" t="s">
        <v>95</v>
      </c>
      <c r="Q54" s="757"/>
    </row>
    <row r="55" spans="3:17" s="149" customFormat="1" ht="19.5" customHeight="1">
      <c r="C55" s="782" t="s">
        <v>330</v>
      </c>
      <c r="D55" s="783"/>
      <c r="E55" s="783"/>
      <c r="F55" s="783"/>
      <c r="G55" s="783"/>
      <c r="H55" s="783"/>
      <c r="I55" s="784"/>
      <c r="J55" s="788">
        <f>AESP7!P37</f>
        <v>3</v>
      </c>
      <c r="K55" s="789"/>
      <c r="L55" s="794">
        <f>AESP7!P38</f>
        <v>3</v>
      </c>
      <c r="M55" s="789"/>
      <c r="N55" s="797">
        <f>(L55*100)/J55</f>
        <v>100</v>
      </c>
      <c r="O55" s="798"/>
      <c r="P55" s="878">
        <f>(L58*100)/J58</f>
        <v>100</v>
      </c>
      <c r="Q55" s="879"/>
    </row>
    <row r="56" spans="3:17" s="149" customFormat="1" ht="19.5" customHeight="1">
      <c r="C56" s="773" t="s">
        <v>331</v>
      </c>
      <c r="D56" s="774"/>
      <c r="E56" s="774"/>
      <c r="F56" s="774"/>
      <c r="G56" s="774"/>
      <c r="H56" s="774"/>
      <c r="I56" s="775"/>
      <c r="J56" s="790"/>
      <c r="K56" s="791"/>
      <c r="L56" s="795"/>
      <c r="M56" s="791"/>
      <c r="N56" s="799"/>
      <c r="O56" s="800"/>
      <c r="P56" s="878"/>
      <c r="Q56" s="879"/>
    </row>
    <row r="57" spans="3:17" s="149" customFormat="1" ht="19.5" customHeight="1">
      <c r="C57" s="773" t="s">
        <v>332</v>
      </c>
      <c r="D57" s="774"/>
      <c r="E57" s="774"/>
      <c r="F57" s="774"/>
      <c r="G57" s="774"/>
      <c r="H57" s="774"/>
      <c r="I57" s="775"/>
      <c r="J57" s="792"/>
      <c r="K57" s="793"/>
      <c r="L57" s="796"/>
      <c r="M57" s="793"/>
      <c r="N57" s="801"/>
      <c r="O57" s="802"/>
      <c r="P57" s="878"/>
      <c r="Q57" s="879"/>
    </row>
    <row r="58" spans="3:17" s="149" customFormat="1" ht="19.5" customHeight="1" thickBot="1">
      <c r="C58" s="785" t="s">
        <v>67</v>
      </c>
      <c r="D58" s="786"/>
      <c r="E58" s="786"/>
      <c r="F58" s="786"/>
      <c r="G58" s="786"/>
      <c r="H58" s="786"/>
      <c r="I58" s="787"/>
      <c r="J58" s="810">
        <f>SUM(J55:J57)</f>
        <v>3</v>
      </c>
      <c r="K58" s="809"/>
      <c r="L58" s="809">
        <f>SUM(L55:L57)</f>
        <v>3</v>
      </c>
      <c r="M58" s="809"/>
      <c r="N58" s="834">
        <f t="shared" ref="N58" si="5">(L58*100)/J58</f>
        <v>100</v>
      </c>
      <c r="O58" s="801"/>
      <c r="P58" s="880"/>
      <c r="Q58" s="881"/>
    </row>
    <row r="59" spans="3:17" s="149" customFormat="1" ht="19.5" customHeight="1" thickBot="1">
      <c r="C59" s="841" t="s">
        <v>68</v>
      </c>
      <c r="D59" s="842"/>
      <c r="E59" s="842"/>
      <c r="F59" s="842"/>
      <c r="G59" s="842"/>
      <c r="H59" s="842"/>
      <c r="I59" s="842"/>
      <c r="J59" s="842"/>
      <c r="K59" s="842"/>
      <c r="L59" s="842"/>
      <c r="M59" s="842"/>
      <c r="N59" s="842"/>
      <c r="O59" s="842"/>
      <c r="P59" s="842"/>
      <c r="Q59" s="843"/>
    </row>
    <row r="60" spans="3:17" s="149" customFormat="1" ht="32.25" customHeight="1" thickBot="1">
      <c r="C60" s="755" t="s">
        <v>51</v>
      </c>
      <c r="D60" s="756"/>
      <c r="E60" s="756"/>
      <c r="F60" s="756"/>
      <c r="G60" s="756"/>
      <c r="H60" s="756"/>
      <c r="I60" s="757"/>
      <c r="J60" s="780" t="s">
        <v>52</v>
      </c>
      <c r="K60" s="756"/>
      <c r="L60" s="756" t="s">
        <v>53</v>
      </c>
      <c r="M60" s="756"/>
      <c r="N60" s="756" t="s">
        <v>94</v>
      </c>
      <c r="O60" s="781"/>
      <c r="P60" s="755" t="s">
        <v>95</v>
      </c>
      <c r="Q60" s="757"/>
    </row>
    <row r="61" spans="3:17" s="149" customFormat="1" ht="19.5" customHeight="1">
      <c r="C61" s="782" t="s">
        <v>69</v>
      </c>
      <c r="D61" s="783"/>
      <c r="E61" s="783"/>
      <c r="F61" s="783"/>
      <c r="G61" s="783"/>
      <c r="H61" s="783"/>
      <c r="I61" s="784"/>
      <c r="J61" s="793">
        <v>2</v>
      </c>
      <c r="K61" s="839"/>
      <c r="L61" s="839">
        <f>AESP8!P16</f>
        <v>2</v>
      </c>
      <c r="M61" s="839"/>
      <c r="N61" s="834">
        <f>(L61*100)/J61</f>
        <v>100</v>
      </c>
      <c r="O61" s="801"/>
      <c r="P61" s="870">
        <f>(L64*100)/J64</f>
        <v>85.714285714285708</v>
      </c>
      <c r="Q61" s="871"/>
    </row>
    <row r="62" spans="3:17" s="149" customFormat="1" ht="19.5" customHeight="1">
      <c r="C62" s="773" t="s">
        <v>70</v>
      </c>
      <c r="D62" s="774"/>
      <c r="E62" s="774"/>
      <c r="F62" s="774"/>
      <c r="G62" s="774"/>
      <c r="H62" s="774"/>
      <c r="I62" s="775"/>
      <c r="J62" s="765">
        <v>2</v>
      </c>
      <c r="K62" s="777"/>
      <c r="L62" s="777">
        <f>AESP8!P18</f>
        <v>2</v>
      </c>
      <c r="M62" s="777"/>
      <c r="N62" s="834">
        <f t="shared" ref="N62:N64" si="6">(L62*100)/J62</f>
        <v>100</v>
      </c>
      <c r="O62" s="801"/>
      <c r="P62" s="870"/>
      <c r="Q62" s="871"/>
    </row>
    <row r="63" spans="3:17" s="149" customFormat="1" ht="19.5" customHeight="1">
      <c r="C63" s="773" t="s">
        <v>71</v>
      </c>
      <c r="D63" s="774"/>
      <c r="E63" s="774"/>
      <c r="F63" s="774"/>
      <c r="G63" s="774"/>
      <c r="H63" s="774"/>
      <c r="I63" s="775"/>
      <c r="J63" s="765">
        <v>3</v>
      </c>
      <c r="K63" s="777"/>
      <c r="L63" s="777">
        <f>AESP8!P20</f>
        <v>2</v>
      </c>
      <c r="M63" s="777"/>
      <c r="N63" s="834">
        <f t="shared" si="6"/>
        <v>66.666666666666671</v>
      </c>
      <c r="O63" s="801"/>
      <c r="P63" s="870"/>
      <c r="Q63" s="871"/>
    </row>
    <row r="64" spans="3:17" s="149" customFormat="1" ht="19.5" customHeight="1" thickBot="1">
      <c r="C64" s="835" t="s">
        <v>72</v>
      </c>
      <c r="D64" s="836"/>
      <c r="E64" s="836"/>
      <c r="F64" s="836"/>
      <c r="G64" s="836"/>
      <c r="H64" s="836"/>
      <c r="I64" s="837"/>
      <c r="J64" s="820">
        <f>SUM(J61:J63)</f>
        <v>7</v>
      </c>
      <c r="K64" s="821"/>
      <c r="L64" s="882">
        <f>SUM(L61:L63)</f>
        <v>6</v>
      </c>
      <c r="M64" s="882"/>
      <c r="N64" s="874">
        <f t="shared" si="6"/>
        <v>85.714285714285708</v>
      </c>
      <c r="O64" s="799"/>
      <c r="P64" s="870"/>
      <c r="Q64" s="871"/>
    </row>
    <row r="65" spans="3:17" s="149" customFormat="1" ht="19.5" customHeight="1" thickBot="1">
      <c r="C65" s="841" t="s">
        <v>73</v>
      </c>
      <c r="D65" s="842"/>
      <c r="E65" s="842"/>
      <c r="F65" s="842"/>
      <c r="G65" s="842"/>
      <c r="H65" s="842"/>
      <c r="I65" s="842"/>
      <c r="J65" s="842"/>
      <c r="K65" s="842"/>
      <c r="L65" s="842"/>
      <c r="M65" s="842"/>
      <c r="N65" s="842"/>
      <c r="O65" s="842"/>
      <c r="P65" s="842"/>
      <c r="Q65" s="843"/>
    </row>
    <row r="66" spans="3:17" s="149" customFormat="1" ht="32.25" customHeight="1" thickBot="1">
      <c r="C66" s="745" t="s">
        <v>51</v>
      </c>
      <c r="D66" s="753"/>
      <c r="E66" s="753"/>
      <c r="F66" s="753"/>
      <c r="G66" s="753"/>
      <c r="H66" s="753"/>
      <c r="I66" s="753"/>
      <c r="J66" s="754" t="s">
        <v>52</v>
      </c>
      <c r="K66" s="888"/>
      <c r="L66" s="888"/>
      <c r="M66" s="888"/>
      <c r="N66" s="887" t="s">
        <v>94</v>
      </c>
      <c r="O66" s="888"/>
      <c r="P66" s="888"/>
      <c r="Q66" s="889"/>
    </row>
    <row r="67" spans="3:17" s="149" customFormat="1" ht="19.5" customHeight="1">
      <c r="C67" s="770" t="s">
        <v>74</v>
      </c>
      <c r="D67" s="771"/>
      <c r="E67" s="771"/>
      <c r="F67" s="771"/>
      <c r="G67" s="771"/>
      <c r="H67" s="771"/>
      <c r="I67" s="771"/>
      <c r="J67" s="853">
        <f>P11</f>
        <v>74.468085106382972</v>
      </c>
      <c r="K67" s="899"/>
      <c r="L67" s="899"/>
      <c r="M67" s="900"/>
      <c r="N67" s="890">
        <f>J75</f>
        <v>80.572191513873904</v>
      </c>
      <c r="O67" s="891"/>
      <c r="P67" s="891"/>
      <c r="Q67" s="892"/>
    </row>
    <row r="68" spans="3:17" s="149" customFormat="1" ht="19.5" customHeight="1">
      <c r="C68" s="773" t="s">
        <v>75</v>
      </c>
      <c r="D68" s="774"/>
      <c r="E68" s="774"/>
      <c r="F68" s="774"/>
      <c r="G68" s="774"/>
      <c r="H68" s="774"/>
      <c r="I68" s="774"/>
      <c r="J68" s="901">
        <f>P19</f>
        <v>80</v>
      </c>
      <c r="K68" s="902"/>
      <c r="L68" s="902"/>
      <c r="M68" s="903"/>
      <c r="N68" s="893"/>
      <c r="O68" s="894"/>
      <c r="P68" s="894"/>
      <c r="Q68" s="895"/>
    </row>
    <row r="69" spans="3:17" s="149" customFormat="1" ht="19.5" customHeight="1">
      <c r="C69" s="773" t="s">
        <v>76</v>
      </c>
      <c r="D69" s="774"/>
      <c r="E69" s="774"/>
      <c r="F69" s="774"/>
      <c r="G69" s="774"/>
      <c r="H69" s="774"/>
      <c r="I69" s="774"/>
      <c r="J69" s="901">
        <f>P25</f>
        <v>75</v>
      </c>
      <c r="K69" s="902"/>
      <c r="L69" s="902"/>
      <c r="M69" s="903"/>
      <c r="N69" s="893"/>
      <c r="O69" s="894"/>
      <c r="P69" s="894"/>
      <c r="Q69" s="895"/>
    </row>
    <row r="70" spans="3:17" s="149" customFormat="1" ht="19.5" customHeight="1">
      <c r="C70" s="773" t="s">
        <v>77</v>
      </c>
      <c r="D70" s="774"/>
      <c r="E70" s="774"/>
      <c r="F70" s="774"/>
      <c r="G70" s="774"/>
      <c r="H70" s="774"/>
      <c r="I70" s="774"/>
      <c r="J70" s="901">
        <f>P37</f>
        <v>80</v>
      </c>
      <c r="K70" s="902"/>
      <c r="L70" s="902"/>
      <c r="M70" s="903"/>
      <c r="N70" s="893"/>
      <c r="O70" s="894"/>
      <c r="P70" s="894"/>
      <c r="Q70" s="895"/>
    </row>
    <row r="71" spans="3:17" s="149" customFormat="1" ht="19.5" customHeight="1">
      <c r="C71" s="773" t="s">
        <v>78</v>
      </c>
      <c r="D71" s="774"/>
      <c r="E71" s="774"/>
      <c r="F71" s="774"/>
      <c r="G71" s="774"/>
      <c r="H71" s="774"/>
      <c r="I71" s="774"/>
      <c r="J71" s="901">
        <f>P41</f>
        <v>80.645161290322577</v>
      </c>
      <c r="K71" s="902"/>
      <c r="L71" s="902"/>
      <c r="M71" s="903"/>
      <c r="N71" s="893"/>
      <c r="O71" s="894"/>
      <c r="P71" s="894"/>
      <c r="Q71" s="895"/>
    </row>
    <row r="72" spans="3:17" s="149" customFormat="1" ht="19.5" customHeight="1">
      <c r="C72" s="773" t="s">
        <v>79</v>
      </c>
      <c r="D72" s="774"/>
      <c r="E72" s="774"/>
      <c r="F72" s="774"/>
      <c r="G72" s="774"/>
      <c r="H72" s="774"/>
      <c r="I72" s="774"/>
      <c r="J72" s="901">
        <f>P49</f>
        <v>68.75</v>
      </c>
      <c r="K72" s="902"/>
      <c r="L72" s="902"/>
      <c r="M72" s="903"/>
      <c r="N72" s="893"/>
      <c r="O72" s="894"/>
      <c r="P72" s="894"/>
      <c r="Q72" s="895"/>
    </row>
    <row r="73" spans="3:17" s="149" customFormat="1" ht="19.5" customHeight="1">
      <c r="C73" s="773" t="s">
        <v>80</v>
      </c>
      <c r="D73" s="774"/>
      <c r="E73" s="774"/>
      <c r="F73" s="774"/>
      <c r="G73" s="774"/>
      <c r="H73" s="774"/>
      <c r="I73" s="774"/>
      <c r="J73" s="901">
        <f>P55</f>
        <v>100</v>
      </c>
      <c r="K73" s="902"/>
      <c r="L73" s="902"/>
      <c r="M73" s="903"/>
      <c r="N73" s="893"/>
      <c r="O73" s="894"/>
      <c r="P73" s="894"/>
      <c r="Q73" s="895"/>
    </row>
    <row r="74" spans="3:17" s="149" customFormat="1" ht="19.5" customHeight="1" thickBot="1">
      <c r="C74" s="883" t="s">
        <v>81</v>
      </c>
      <c r="D74" s="884"/>
      <c r="E74" s="884"/>
      <c r="F74" s="884"/>
      <c r="G74" s="884"/>
      <c r="H74" s="884"/>
      <c r="I74" s="884"/>
      <c r="J74" s="904">
        <f>P61</f>
        <v>85.714285714285708</v>
      </c>
      <c r="K74" s="905"/>
      <c r="L74" s="905"/>
      <c r="M74" s="906"/>
      <c r="N74" s="893"/>
      <c r="O74" s="894"/>
      <c r="P74" s="894"/>
      <c r="Q74" s="895"/>
    </row>
    <row r="75" spans="3:17" s="149" customFormat="1" ht="19.5" customHeight="1" thickBot="1">
      <c r="C75" s="885" t="s">
        <v>82</v>
      </c>
      <c r="D75" s="886"/>
      <c r="E75" s="886"/>
      <c r="F75" s="886"/>
      <c r="G75" s="886"/>
      <c r="H75" s="886"/>
      <c r="I75" s="886"/>
      <c r="J75" s="907">
        <f>SUM(J67:M74)/8</f>
        <v>80.572191513873904</v>
      </c>
      <c r="K75" s="907"/>
      <c r="L75" s="907"/>
      <c r="M75" s="908"/>
      <c r="N75" s="896"/>
      <c r="O75" s="897"/>
      <c r="P75" s="897"/>
      <c r="Q75" s="898"/>
    </row>
    <row r="76" spans="3:17" s="149" customFormat="1" ht="19.5" customHeight="1" thickBot="1">
      <c r="F76" s="150"/>
    </row>
    <row r="77" spans="3:17" s="149" customFormat="1" ht="39.950000000000003" customHeight="1" thickBot="1">
      <c r="H77" s="844" t="s">
        <v>54</v>
      </c>
      <c r="I77" s="845"/>
      <c r="J77" s="845"/>
      <c r="K77" s="845"/>
      <c r="L77" s="846"/>
    </row>
    <row r="78" spans="3:17" s="149" customFormat="1" ht="39.950000000000003" customHeight="1" thickBot="1">
      <c r="H78" s="823" t="s">
        <v>83</v>
      </c>
      <c r="I78" s="824"/>
      <c r="J78" s="824"/>
      <c r="K78" s="824"/>
      <c r="L78" s="825"/>
    </row>
    <row r="79" spans="3:17" s="149" customFormat="1" ht="39.950000000000003" customHeight="1" thickBot="1">
      <c r="H79" s="826" t="s">
        <v>84</v>
      </c>
      <c r="I79" s="827"/>
      <c r="J79" s="827"/>
      <c r="K79" s="827"/>
      <c r="L79" s="828"/>
    </row>
    <row r="80" spans="3:17" s="149" customFormat="1" ht="39.950000000000003" customHeight="1" thickBot="1">
      <c r="H80" s="829" t="s">
        <v>85</v>
      </c>
      <c r="I80" s="830"/>
      <c r="J80" s="830"/>
      <c r="K80" s="830"/>
      <c r="L80" s="831"/>
    </row>
    <row r="81" spans="3:7" s="149" customFormat="1" ht="19.5" customHeight="1"/>
    <row r="82" spans="3:7" s="149" customFormat="1" ht="19.5" customHeight="1">
      <c r="C82" s="822"/>
      <c r="D82" s="822"/>
      <c r="E82" s="822"/>
      <c r="F82" s="832"/>
      <c r="G82" s="832"/>
    </row>
    <row r="83" spans="3:7" s="149" customFormat="1" ht="19.5" customHeight="1">
      <c r="C83" s="822"/>
      <c r="D83" s="822"/>
      <c r="E83" s="822"/>
      <c r="F83" s="832"/>
      <c r="G83" s="832"/>
    </row>
    <row r="84" spans="3:7" s="149" customFormat="1" ht="19.5" customHeight="1">
      <c r="C84" s="822"/>
      <c r="D84" s="822"/>
      <c r="E84" s="822"/>
      <c r="F84" s="832"/>
      <c r="G84" s="832"/>
    </row>
    <row r="85" spans="3:7" s="149" customFormat="1" ht="19.5" customHeight="1">
      <c r="C85" s="822"/>
      <c r="D85" s="822"/>
      <c r="E85" s="822"/>
      <c r="F85" s="832"/>
      <c r="G85" s="832"/>
    </row>
    <row r="86" spans="3:7" s="149" customFormat="1" ht="19.5" customHeight="1">
      <c r="C86" s="822"/>
      <c r="D86" s="822"/>
      <c r="E86" s="822"/>
      <c r="F86" s="832"/>
      <c r="G86" s="833"/>
    </row>
    <row r="87" spans="3:7" s="149" customFormat="1" ht="19.5" customHeight="1">
      <c r="C87" s="822"/>
      <c r="D87" s="822"/>
      <c r="E87" s="822"/>
      <c r="F87" s="832"/>
      <c r="G87" s="832"/>
    </row>
    <row r="88" spans="3:7" s="149" customFormat="1" ht="19.5" customHeight="1">
      <c r="C88" s="822"/>
      <c r="D88" s="822"/>
      <c r="E88" s="822"/>
      <c r="F88" s="832"/>
      <c r="G88" s="832"/>
    </row>
    <row r="89" spans="3:7" s="149" customFormat="1" ht="19.5" customHeight="1">
      <c r="C89" s="822"/>
      <c r="D89" s="822"/>
      <c r="E89" s="822"/>
      <c r="F89" s="832"/>
      <c r="G89" s="832"/>
    </row>
    <row r="90" spans="3:7" s="62" customFormat="1"/>
    <row r="91" spans="3:7" s="62" customFormat="1"/>
    <row r="92" spans="3:7" s="62" customFormat="1"/>
    <row r="93" spans="3:7" s="62" customFormat="1"/>
    <row r="94" spans="3:7"/>
    <row r="95" spans="3:7"/>
    <row r="96" spans="3:7"/>
    <row r="97" spans="3:3"/>
    <row r="98" spans="3:3"/>
    <row r="99" spans="3:3">
      <c r="C99" s="6"/>
    </row>
    <row r="100" spans="3:3"/>
    <row r="101" spans="3:3"/>
    <row r="102" spans="3:3"/>
    <row r="103" spans="3:3"/>
    <row r="104" spans="3:3"/>
    <row r="105" spans="3:3"/>
    <row r="106" spans="3:3"/>
    <row r="107" spans="3:3"/>
    <row r="108" spans="3:3"/>
    <row r="109" spans="3:3"/>
    <row r="110" spans="3:3"/>
    <row r="111" spans="3:3"/>
    <row r="112" spans="3:3"/>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ht="15" customHeight="1"/>
    <row r="154" ht="15" customHeight="1"/>
    <row r="155" ht="15" customHeight="1"/>
    <row r="156" ht="15" customHeight="1"/>
    <row r="157" ht="15" customHeight="1"/>
    <row r="158" ht="15" customHeight="1"/>
    <row r="159" ht="15" customHeight="1"/>
    <row r="160" ht="15" customHeight="1"/>
    <row r="161" ht="15" customHeight="1"/>
  </sheetData>
  <sheetProtection algorithmName="SHA-512" hashValue="mwtk+VbKEyS28JNW0zhDl+cAQNpTQ7uvjjAj1uDJvXy052KRRDhrijuaxDA4kWrBzUNSsoWyaX9dexUtA2ITig==" saltValue="av+JGNZ6d6L21I8+EUivEA==" spinCount="100000" sheet="1" selectLockedCells="1"/>
  <mergeCells count="258">
    <mergeCell ref="N1:S4"/>
    <mergeCell ref="E1:M3"/>
    <mergeCell ref="E4:M4"/>
    <mergeCell ref="C73:I73"/>
    <mergeCell ref="C74:I74"/>
    <mergeCell ref="C75:I75"/>
    <mergeCell ref="N66:Q66"/>
    <mergeCell ref="N67:Q75"/>
    <mergeCell ref="J66:M66"/>
    <mergeCell ref="J67:M67"/>
    <mergeCell ref="J68:M68"/>
    <mergeCell ref="J69:M69"/>
    <mergeCell ref="J70:M70"/>
    <mergeCell ref="J71:M71"/>
    <mergeCell ref="J72:M72"/>
    <mergeCell ref="J73:M73"/>
    <mergeCell ref="J74:M74"/>
    <mergeCell ref="J75:M75"/>
    <mergeCell ref="C67:I67"/>
    <mergeCell ref="C68:I68"/>
    <mergeCell ref="C69:I69"/>
    <mergeCell ref="C70:I70"/>
    <mergeCell ref="C71:I71"/>
    <mergeCell ref="C72:I72"/>
    <mergeCell ref="C66:I66"/>
    <mergeCell ref="P49:Q52"/>
    <mergeCell ref="L41:M41"/>
    <mergeCell ref="L42:M42"/>
    <mergeCell ref="P55:Q58"/>
    <mergeCell ref="C61:I61"/>
    <mergeCell ref="C62:I62"/>
    <mergeCell ref="C63:I63"/>
    <mergeCell ref="C64:I64"/>
    <mergeCell ref="J61:K61"/>
    <mergeCell ref="J62:K62"/>
    <mergeCell ref="J63:K63"/>
    <mergeCell ref="J64:K64"/>
    <mergeCell ref="L61:M61"/>
    <mergeCell ref="L62:M62"/>
    <mergeCell ref="L63:M63"/>
    <mergeCell ref="L64:M64"/>
    <mergeCell ref="N61:O61"/>
    <mergeCell ref="N62:O62"/>
    <mergeCell ref="N63:O63"/>
    <mergeCell ref="N64:O64"/>
    <mergeCell ref="P61:Q64"/>
    <mergeCell ref="J58:K58"/>
    <mergeCell ref="L58:M58"/>
    <mergeCell ref="J50:K50"/>
    <mergeCell ref="J52:K52"/>
    <mergeCell ref="L52:M52"/>
    <mergeCell ref="L51:M51"/>
    <mergeCell ref="L50:M50"/>
    <mergeCell ref="L49:M49"/>
    <mergeCell ref="N49:O49"/>
    <mergeCell ref="N50:O50"/>
    <mergeCell ref="N51:O51"/>
    <mergeCell ref="N52:O52"/>
    <mergeCell ref="P37:Q38"/>
    <mergeCell ref="C41:I41"/>
    <mergeCell ref="C42:I42"/>
    <mergeCell ref="C43:I43"/>
    <mergeCell ref="C44:I44"/>
    <mergeCell ref="C45:I45"/>
    <mergeCell ref="C46:I46"/>
    <mergeCell ref="J41:K41"/>
    <mergeCell ref="J42:K42"/>
    <mergeCell ref="J43:K43"/>
    <mergeCell ref="J44:K44"/>
    <mergeCell ref="J45:K45"/>
    <mergeCell ref="J46:K46"/>
    <mergeCell ref="L43:M43"/>
    <mergeCell ref="L44:M44"/>
    <mergeCell ref="L45:M45"/>
    <mergeCell ref="L46:M46"/>
    <mergeCell ref="N41:O41"/>
    <mergeCell ref="N42:O42"/>
    <mergeCell ref="N43:O43"/>
    <mergeCell ref="N44:O44"/>
    <mergeCell ref="N45:O45"/>
    <mergeCell ref="N46:O46"/>
    <mergeCell ref="P41:Q46"/>
    <mergeCell ref="J26:K26"/>
    <mergeCell ref="C37:I37"/>
    <mergeCell ref="C38:I38"/>
    <mergeCell ref="J37:K37"/>
    <mergeCell ref="J38:K38"/>
    <mergeCell ref="L37:M37"/>
    <mergeCell ref="L38:M38"/>
    <mergeCell ref="N37:O37"/>
    <mergeCell ref="N38:O38"/>
    <mergeCell ref="J30:K30"/>
    <mergeCell ref="J31:K31"/>
    <mergeCell ref="J32:K32"/>
    <mergeCell ref="F87:G87"/>
    <mergeCell ref="P25:Q34"/>
    <mergeCell ref="C26:I26"/>
    <mergeCell ref="C27:I27"/>
    <mergeCell ref="C28:I28"/>
    <mergeCell ref="C29:I29"/>
    <mergeCell ref="C30:I30"/>
    <mergeCell ref="C31:I31"/>
    <mergeCell ref="C32:I32"/>
    <mergeCell ref="C33:I33"/>
    <mergeCell ref="C34:I34"/>
    <mergeCell ref="L33:M33"/>
    <mergeCell ref="L34:M34"/>
    <mergeCell ref="N25:O25"/>
    <mergeCell ref="N26:O26"/>
    <mergeCell ref="N27:O27"/>
    <mergeCell ref="N28:O28"/>
    <mergeCell ref="N29:O29"/>
    <mergeCell ref="N30:O30"/>
    <mergeCell ref="N31:O31"/>
    <mergeCell ref="N32:O32"/>
    <mergeCell ref="N33:O33"/>
    <mergeCell ref="N34:O34"/>
    <mergeCell ref="J25:K25"/>
    <mergeCell ref="C87:E87"/>
    <mergeCell ref="C88:E88"/>
    <mergeCell ref="C89:E89"/>
    <mergeCell ref="C82:E82"/>
    <mergeCell ref="C83:E83"/>
    <mergeCell ref="C23:Q23"/>
    <mergeCell ref="C35:Q35"/>
    <mergeCell ref="C39:Q39"/>
    <mergeCell ref="C47:Q47"/>
    <mergeCell ref="C53:Q53"/>
    <mergeCell ref="C59:Q59"/>
    <mergeCell ref="J54:K54"/>
    <mergeCell ref="L54:M54"/>
    <mergeCell ref="N54:O54"/>
    <mergeCell ref="P54:Q54"/>
    <mergeCell ref="J40:K40"/>
    <mergeCell ref="L40:M40"/>
    <mergeCell ref="N40:O40"/>
    <mergeCell ref="P40:Q40"/>
    <mergeCell ref="C48:I48"/>
    <mergeCell ref="C25:I25"/>
    <mergeCell ref="F88:G88"/>
    <mergeCell ref="F89:G89"/>
    <mergeCell ref="H77:L77"/>
    <mergeCell ref="J48:K48"/>
    <mergeCell ref="L48:M48"/>
    <mergeCell ref="N48:O48"/>
    <mergeCell ref="C84:E84"/>
    <mergeCell ref="C85:E85"/>
    <mergeCell ref="C86:E86"/>
    <mergeCell ref="H78:L78"/>
    <mergeCell ref="H79:L79"/>
    <mergeCell ref="H80:L80"/>
    <mergeCell ref="F82:G82"/>
    <mergeCell ref="F83:G83"/>
    <mergeCell ref="F84:G84"/>
    <mergeCell ref="F85:G85"/>
    <mergeCell ref="F86:G86"/>
    <mergeCell ref="N58:O58"/>
    <mergeCell ref="C49:I49"/>
    <mergeCell ref="C50:I50"/>
    <mergeCell ref="C51:I51"/>
    <mergeCell ref="C52:I52"/>
    <mergeCell ref="J49:K49"/>
    <mergeCell ref="J51:K51"/>
    <mergeCell ref="C65:Q65"/>
    <mergeCell ref="C54:I54"/>
    <mergeCell ref="C60:I60"/>
    <mergeCell ref="P48:Q48"/>
    <mergeCell ref="C24:I24"/>
    <mergeCell ref="J24:K24"/>
    <mergeCell ref="L24:M24"/>
    <mergeCell ref="N24:O24"/>
    <mergeCell ref="P24:Q24"/>
    <mergeCell ref="C36:I36"/>
    <mergeCell ref="J36:K36"/>
    <mergeCell ref="L36:M36"/>
    <mergeCell ref="N36:O36"/>
    <mergeCell ref="P36:Q36"/>
    <mergeCell ref="J33:K33"/>
    <mergeCell ref="J34:K34"/>
    <mergeCell ref="L25:M25"/>
    <mergeCell ref="L26:M26"/>
    <mergeCell ref="L27:M27"/>
    <mergeCell ref="L28:M28"/>
    <mergeCell ref="L29:M29"/>
    <mergeCell ref="L30:M30"/>
    <mergeCell ref="L31:M31"/>
    <mergeCell ref="L32:M32"/>
    <mergeCell ref="J27:K27"/>
    <mergeCell ref="J28:K28"/>
    <mergeCell ref="J29:K29"/>
    <mergeCell ref="C19:I19"/>
    <mergeCell ref="C20:I20"/>
    <mergeCell ref="C21:I21"/>
    <mergeCell ref="C22:I22"/>
    <mergeCell ref="N19:O19"/>
    <mergeCell ref="N20:O20"/>
    <mergeCell ref="N21:O21"/>
    <mergeCell ref="N22:O22"/>
    <mergeCell ref="L21:M21"/>
    <mergeCell ref="L22:M22"/>
    <mergeCell ref="J19:K19"/>
    <mergeCell ref="J20:K20"/>
    <mergeCell ref="J21:K21"/>
    <mergeCell ref="J22:K22"/>
    <mergeCell ref="L19:M19"/>
    <mergeCell ref="L20:M20"/>
    <mergeCell ref="J12:K12"/>
    <mergeCell ref="J13:K13"/>
    <mergeCell ref="N15:O15"/>
    <mergeCell ref="N16:O16"/>
    <mergeCell ref="C17:Q17"/>
    <mergeCell ref="C18:I18"/>
    <mergeCell ref="J18:K18"/>
    <mergeCell ref="L18:M18"/>
    <mergeCell ref="N18:O18"/>
    <mergeCell ref="P18:Q18"/>
    <mergeCell ref="J14:K14"/>
    <mergeCell ref="C15:I15"/>
    <mergeCell ref="C16:I16"/>
    <mergeCell ref="L15:M15"/>
    <mergeCell ref="L16:M16"/>
    <mergeCell ref="J15:K15"/>
    <mergeCell ref="J16:K16"/>
    <mergeCell ref="J60:K60"/>
    <mergeCell ref="L60:M60"/>
    <mergeCell ref="N60:O60"/>
    <mergeCell ref="P60:Q60"/>
    <mergeCell ref="C55:I55"/>
    <mergeCell ref="C57:I57"/>
    <mergeCell ref="C56:I56"/>
    <mergeCell ref="C58:I58"/>
    <mergeCell ref="J55:K57"/>
    <mergeCell ref="L55:M57"/>
    <mergeCell ref="N55:O57"/>
    <mergeCell ref="A1:C3"/>
    <mergeCell ref="L5:XFD5"/>
    <mergeCell ref="C9:Q9"/>
    <mergeCell ref="P10:Q10"/>
    <mergeCell ref="P11:Q16"/>
    <mergeCell ref="N10:O10"/>
    <mergeCell ref="L10:M10"/>
    <mergeCell ref="C40:I40"/>
    <mergeCell ref="P19:Q22"/>
    <mergeCell ref="L13:M13"/>
    <mergeCell ref="L14:M14"/>
    <mergeCell ref="N11:O11"/>
    <mergeCell ref="N12:O12"/>
    <mergeCell ref="N13:O13"/>
    <mergeCell ref="N14:O14"/>
    <mergeCell ref="C10:I10"/>
    <mergeCell ref="C11:I11"/>
    <mergeCell ref="C12:I12"/>
    <mergeCell ref="C13:I13"/>
    <mergeCell ref="C14:I14"/>
    <mergeCell ref="L11:M11"/>
    <mergeCell ref="L12:M12"/>
    <mergeCell ref="J10:K10"/>
    <mergeCell ref="J11:K11"/>
  </mergeCells>
  <conditionalFormatting sqref="P11 P37">
    <cfRule type="colorScale" priority="10">
      <colorScale>
        <cfvo type="num" val="79"/>
        <cfvo type="num" val="80"/>
        <cfvo type="num" val="95"/>
        <color rgb="FFFF0000"/>
        <color rgb="FFFFC000"/>
        <color rgb="FF1BC32F"/>
      </colorScale>
    </cfRule>
  </conditionalFormatting>
  <conditionalFormatting sqref="P19">
    <cfRule type="colorScale" priority="9">
      <colorScale>
        <cfvo type="num" val="79"/>
        <cfvo type="num" val="80"/>
        <cfvo type="num" val="95"/>
        <color rgb="FFFF0000"/>
        <color rgb="FFFFC000"/>
        <color rgb="FF1BC32F"/>
      </colorScale>
    </cfRule>
  </conditionalFormatting>
  <conditionalFormatting sqref="P25">
    <cfRule type="colorScale" priority="8">
      <colorScale>
        <cfvo type="num" val="79"/>
        <cfvo type="num" val="80"/>
        <cfvo type="num" val="95"/>
        <color rgb="FFFF0000"/>
        <color rgb="FFFFC000"/>
        <color rgb="FF1BC32F"/>
      </colorScale>
    </cfRule>
  </conditionalFormatting>
  <conditionalFormatting sqref="P55">
    <cfRule type="colorScale" priority="7">
      <colorScale>
        <cfvo type="num" val="79"/>
        <cfvo type="num" val="80"/>
        <cfvo type="num" val="95"/>
        <color rgb="FFFF0000"/>
        <color rgb="FFFFC000"/>
        <color rgb="FF1BC32F"/>
      </colorScale>
    </cfRule>
  </conditionalFormatting>
  <conditionalFormatting sqref="P49">
    <cfRule type="colorScale" priority="6">
      <colorScale>
        <cfvo type="num" val="79"/>
        <cfvo type="num" val="80"/>
        <cfvo type="num" val="95"/>
        <color rgb="FFFF0000"/>
        <color rgb="FFFFC000"/>
        <color rgb="FF1BC32F"/>
      </colorScale>
    </cfRule>
  </conditionalFormatting>
  <conditionalFormatting sqref="P61">
    <cfRule type="colorScale" priority="5">
      <colorScale>
        <cfvo type="num" val="79"/>
        <cfvo type="num" val="80"/>
        <cfvo type="num" val="95"/>
        <color rgb="FFFF0000"/>
        <color rgb="FFFFC000"/>
        <color rgb="FF1BC32F"/>
      </colorScale>
    </cfRule>
  </conditionalFormatting>
  <conditionalFormatting sqref="P41">
    <cfRule type="colorScale" priority="4">
      <colorScale>
        <cfvo type="num" val="79"/>
        <cfvo type="num" val="80"/>
        <cfvo type="num" val="95"/>
        <color rgb="FFFF0000"/>
        <color rgb="FFFFC000"/>
        <color rgb="FF1BC32F"/>
      </colorScale>
    </cfRule>
  </conditionalFormatting>
  <conditionalFormatting sqref="N67:Q75">
    <cfRule type="colorScale" priority="1">
      <colorScale>
        <cfvo type="num" val="79"/>
        <cfvo type="num" val="80"/>
        <cfvo type="num" val="95"/>
        <color rgb="FFF8696B"/>
        <color rgb="FFFFEB84"/>
        <color rgb="FF63BE7B"/>
      </colorScale>
    </cfRule>
  </conditionalFormatting>
  <pageMargins left="0.7" right="0.7" top="0.75" bottom="0.75" header="0.3" footer="0.3"/>
  <pageSetup scale="65"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AESP1</vt:lpstr>
      <vt:lpstr>AESP2</vt:lpstr>
      <vt:lpstr>AESP3</vt:lpstr>
      <vt:lpstr>AESP4</vt:lpstr>
      <vt:lpstr>AESP5</vt:lpstr>
      <vt:lpstr>AESP6</vt:lpstr>
      <vt:lpstr>AESP7</vt:lpstr>
      <vt:lpstr>AESP8</vt:lpstr>
      <vt:lpstr>FORMULARIO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123</dc:creator>
  <cp:lastModifiedBy>Félix Antonio Pinto Herrera</cp:lastModifiedBy>
  <cp:lastPrinted>2024-04-03T16:41:08Z</cp:lastPrinted>
  <dcterms:created xsi:type="dcterms:W3CDTF">2024-01-04T20:06:23Z</dcterms:created>
  <dcterms:modified xsi:type="dcterms:W3CDTF">2024-04-26T20:17:09Z</dcterms:modified>
</cp:coreProperties>
</file>